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405" windowWidth="11760" windowHeight="5220" activeTab="3"/>
  </bookViews>
  <sheets>
    <sheet name="cây lúa" sheetId="2" r:id="rId1"/>
    <sheet name="rau đậu" sheetId="8" r:id="rId2"/>
    <sheet name="Ngô" sheetId="9" r:id="rId3"/>
    <sheet name="Khoai lang, vừng LAC" sheetId="10" r:id="rId4"/>
    <sheet name="Thời vụ" sheetId="14" r:id="rId5"/>
  </sheets>
  <calcPr calcId="144525"/>
</workbook>
</file>

<file path=xl/calcChain.xml><?xml version="1.0" encoding="utf-8"?>
<calcChain xmlns="http://schemas.openxmlformats.org/spreadsheetml/2006/main">
  <c r="N10" i="8" l="1"/>
  <c r="N11" i="8"/>
  <c r="N13" i="8"/>
  <c r="N14" i="8"/>
  <c r="N15" i="8"/>
  <c r="N16" i="8"/>
  <c r="N17" i="8"/>
  <c r="N18" i="8"/>
  <c r="N19" i="8"/>
  <c r="N9" i="8"/>
  <c r="H8" i="2"/>
  <c r="H9" i="2"/>
  <c r="H10" i="2"/>
  <c r="H11" i="2"/>
  <c r="H12" i="2"/>
  <c r="H13" i="2"/>
  <c r="H14" i="2"/>
  <c r="H15" i="2"/>
  <c r="H16" i="2"/>
  <c r="H17" i="2"/>
  <c r="H18" i="2"/>
  <c r="H19" i="2"/>
  <c r="H7" i="2"/>
  <c r="J6" i="2" l="1"/>
  <c r="K6" i="2"/>
  <c r="I6" i="2"/>
  <c r="J7" i="9" l="1"/>
  <c r="K7" i="9"/>
  <c r="I7" i="9"/>
  <c r="J6" i="8"/>
  <c r="K6" i="8"/>
  <c r="N17" i="9" l="1"/>
  <c r="H20" i="9" l="1"/>
  <c r="H19" i="9"/>
  <c r="H18" i="9"/>
  <c r="H17" i="9"/>
  <c r="H16" i="9"/>
  <c r="H15" i="9"/>
  <c r="H14" i="9"/>
  <c r="H13" i="9"/>
  <c r="H12" i="9"/>
  <c r="H11" i="9"/>
  <c r="H10" i="9"/>
  <c r="N20" i="10" l="1"/>
  <c r="K20" i="10"/>
  <c r="N19" i="10"/>
  <c r="K19" i="10"/>
  <c r="K18" i="10"/>
  <c r="N17" i="10"/>
  <c r="K17" i="10"/>
  <c r="N16" i="10"/>
  <c r="K16" i="10"/>
  <c r="N15" i="10"/>
  <c r="K15" i="10"/>
  <c r="K14" i="10"/>
  <c r="K13" i="10"/>
  <c r="K11" i="10"/>
  <c r="T7" i="10"/>
  <c r="S7" i="10" s="1"/>
  <c r="R7" i="10"/>
  <c r="N7" i="10"/>
  <c r="M7" i="10" s="1"/>
  <c r="L7" i="10"/>
  <c r="I7" i="10"/>
  <c r="H7" i="10"/>
  <c r="G7" i="10" s="1"/>
  <c r="F7" i="10"/>
  <c r="N15" i="9"/>
  <c r="N7" i="9" s="1"/>
  <c r="N12" i="9"/>
  <c r="N10" i="9"/>
  <c r="L7" i="9"/>
  <c r="H7" i="9"/>
  <c r="F7" i="9"/>
  <c r="N6" i="8"/>
  <c r="L6" i="8"/>
  <c r="H6" i="8"/>
  <c r="F6" i="8"/>
  <c r="G6" i="8" s="1"/>
  <c r="H6" i="2"/>
  <c r="N6" i="2"/>
  <c r="L6" i="2"/>
  <c r="F6" i="2"/>
  <c r="K7" i="10" l="1"/>
  <c r="J7" i="10" s="1"/>
  <c r="M6" i="8"/>
  <c r="M7" i="9"/>
  <c r="G6" i="2"/>
  <c r="G7" i="9"/>
  <c r="M6" i="2"/>
</calcChain>
</file>

<file path=xl/sharedStrings.xml><?xml version="1.0" encoding="utf-8"?>
<sst xmlns="http://schemas.openxmlformats.org/spreadsheetml/2006/main" count="188" uniqueCount="54">
  <si>
    <t>TT</t>
  </si>
  <si>
    <t>Rau các loại</t>
  </si>
  <si>
    <t xml:space="preserve">Đức Thọ </t>
  </si>
  <si>
    <t>Hương Khê</t>
  </si>
  <si>
    <t>Lộc Hà</t>
  </si>
  <si>
    <t>TX Kỳ Anh</t>
  </si>
  <si>
    <t>I</t>
  </si>
  <si>
    <t>II</t>
  </si>
  <si>
    <t>Huyên</t>
  </si>
  <si>
    <t>Tổng cộng</t>
  </si>
  <si>
    <t xml:space="preserve">TP Hà Tĩnh </t>
  </si>
  <si>
    <t>TX H. Lĩnh</t>
  </si>
  <si>
    <t xml:space="preserve">Hương Sơn </t>
  </si>
  <si>
    <t xml:space="preserve">Vũ Quang </t>
  </si>
  <si>
    <t xml:space="preserve">Nghi Xuân </t>
  </si>
  <si>
    <t xml:space="preserve">Can Lộc </t>
  </si>
  <si>
    <t xml:space="preserve">Thạch Hà </t>
  </si>
  <si>
    <t xml:space="preserve">Cẩm Xuyên </t>
  </si>
  <si>
    <t>Lúa Mùa</t>
  </si>
  <si>
    <t xml:space="preserve">Huyện Kỳ Anh </t>
  </si>
  <si>
    <t>Lúa Hè Thu</t>
  </si>
  <si>
    <t xml:space="preserve">DT 
(ha)
</t>
  </si>
  <si>
    <t>NS 
tạ/ha</t>
  </si>
  <si>
    <t>SL 
(tấn)</t>
  </si>
  <si>
    <t>Cây đậu</t>
  </si>
  <si>
    <t>Cây lạc</t>
  </si>
  <si>
    <t>Cây Khoai lang</t>
  </si>
  <si>
    <t>Cây vừng</t>
  </si>
  <si>
    <t>Giống triển vọng</t>
  </si>
  <si>
    <t>Cây ngô lấy hạt</t>
  </si>
  <si>
    <t>Cây ngô sinh khối</t>
  </si>
  <si>
    <t>Tên giống</t>
  </si>
  <si>
    <t>Ngày bắc mạ</t>
  </si>
  <si>
    <t>Ngày gieo</t>
  </si>
  <si>
    <t>20-25/5</t>
  </si>
  <si>
    <t>30/5-5/6</t>
  </si>
  <si>
    <t xml:space="preserve">TGST </t>
  </si>
  <si>
    <t>100-110 ngày</t>
  </si>
  <si>
    <t>dưới 100 ngày</t>
  </si>
  <si>
    <t>Giống trong cơ cấu</t>
  </si>
  <si>
    <t>PC6, BT09, Xuân mai,  Khang dân đột biến,
TH3-3, TH3-5.</t>
  </si>
  <si>
    <t>25/5-30/5</t>
  </si>
  <si>
    <t>PHỤ LỤC 1: CHỈ TIÊU ĐỊNH HƯỚNG KẾ HOẠCH SẢN XUẤT LÚA HÈ THU NĂM 2022</t>
  </si>
  <si>
    <t>Kết quả vụ Hè Thu 2021</t>
  </si>
  <si>
    <t>Kế hoạch vụ Hè Thu 2022</t>
  </si>
  <si>
    <t>PHỤ LỤC 2: CHỈ TIÊU ĐỊNH HƯỚNG KẾ HOẠCH SẢN XUẤT ĐẬU, RAU CÁC LOẠI 
VỤ HÈ THU NĂM 2022</t>
  </si>
  <si>
    <t>PHỤ LỤC 3: CHỈ TIÊU ĐỊNH HƯỚNG KẾ HOẠCH SẢN XUẤT NGÔ, LẠC, RAU CÁC LOẠI
 VỤ HÈ THU NĂM 2022</t>
  </si>
  <si>
    <t>PHỤ LỤC 4: CHỈ TIÊU ĐỊNH HƯỚNG KẾ HOẠCH SẢN XUẤT KHOAI LANG, VỪNG, LẠC 
VỤ HÈ THU NĂM 2022</t>
  </si>
  <si>
    <t>PHỤ LỤC 5: LỊCH THỜI VỤ HÈ THU 2022</t>
  </si>
  <si>
    <t xml:space="preserve"> -   </t>
  </si>
  <si>
    <t>Kế hoạch vụ Hè Thu 
2022</t>
  </si>
  <si>
    <t>Nếp 98, Nếp 87, Hương thơm số 1, Thiên ưu 8, Bắc Thịnh,
 Khang dân 18, BQ, RVT, Nhị ưu 838, Thái Xuyên 111</t>
  </si>
  <si>
    <t>DQ11, ADI 168, ADI28, VTNA6, QP5, DT80,  TH8, HDT10, HD11, Hà Phát 3, LP5,  QP5, VRN20, VNR 10, ND502, Hana167</t>
  </si>
  <si>
    <t xml:space="preserve"> HN6, Lai thơm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</si>
</sst>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_(* #,##0.0_);_(* \(#,##0.0\);_(* &quot;-&quot;??_);_(@_)"/>
    <numFmt numFmtId="168" formatCode="_-* #,##0.00\ _€_-;\-* #,##0.00\ _€_-;_-* &quot;-&quot;??\ _€_-;_-@_-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4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1"/>
      <color theme="1"/>
      <name val="Calibri"/>
      <family val="2"/>
    </font>
    <font>
      <sz val="14"/>
      <name val="Times New Roman"/>
      <family val="1"/>
    </font>
    <font>
      <b/>
      <sz val="13"/>
      <name val="Times New Roman"/>
      <family val="1"/>
    </font>
    <font>
      <sz val="11"/>
      <color theme="1"/>
      <name val="Calibri"/>
      <family val="2"/>
      <charset val="163"/>
      <scheme val="minor"/>
    </font>
    <font>
      <sz val="11"/>
      <name val="Times New Roman"/>
      <family val="1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sz val="12"/>
      <name val="Cambria"/>
      <family val="1"/>
      <scheme val="maj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Arial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b/>
      <sz val="13"/>
      <color rgb="FFFF0000"/>
      <name val="Times New Roman"/>
      <family val="1"/>
    </font>
    <font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6" fillId="0" borderId="0"/>
    <xf numFmtId="0" fontId="11" fillId="0" borderId="0"/>
    <xf numFmtId="0" fontId="2" fillId="0" borderId="0"/>
    <xf numFmtId="0" fontId="1" fillId="0" borderId="0"/>
    <xf numFmtId="43" fontId="6" fillId="0" borderId="0" applyFont="0" applyFill="0" applyBorder="0" applyAlignment="0" applyProtection="0"/>
    <xf numFmtId="0" fontId="6" fillId="0" borderId="0"/>
    <xf numFmtId="0" fontId="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18" fillId="0" borderId="0"/>
    <xf numFmtId="4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8" xfId="0" applyFont="1" applyFill="1" applyBorder="1" applyAlignment="1">
      <alignment horizontal="center" vertical="top" wrapText="1"/>
    </xf>
    <xf numFmtId="1" fontId="7" fillId="0" borderId="8" xfId="0" applyNumberFormat="1" applyFont="1" applyBorder="1" applyAlignment="1">
      <alignment horizontal="right"/>
    </xf>
    <xf numFmtId="2" fontId="7" fillId="0" borderId="8" xfId="0" applyNumberFormat="1" applyFont="1" applyBorder="1" applyAlignment="1">
      <alignment horizontal="right"/>
    </xf>
    <xf numFmtId="2" fontId="7" fillId="0" borderId="8" xfId="0" applyNumberFormat="1" applyFont="1" applyBorder="1" applyAlignment="1">
      <alignment horizontal="right" vertical="center"/>
    </xf>
    <xf numFmtId="1" fontId="7" fillId="0" borderId="8" xfId="0" applyNumberFormat="1" applyFont="1" applyBorder="1" applyAlignment="1">
      <alignment horizontal="right" vertical="center"/>
    </xf>
    <xf numFmtId="1" fontId="7" fillId="0" borderId="2" xfId="0" applyNumberFormat="1" applyFont="1" applyBorder="1" applyAlignment="1">
      <alignment horizontal="right" vertical="center"/>
    </xf>
    <xf numFmtId="2" fontId="7" fillId="0" borderId="2" xfId="0" applyNumberFormat="1" applyFont="1" applyBorder="1" applyAlignment="1">
      <alignment horizontal="right" vertical="center"/>
    </xf>
    <xf numFmtId="0" fontId="9" fillId="0" borderId="8" xfId="3" applyFont="1" applyBorder="1" applyAlignment="1">
      <alignment horizontal="center"/>
    </xf>
    <xf numFmtId="0" fontId="9" fillId="0" borderId="8" xfId="3" applyFont="1" applyBorder="1" applyAlignment="1">
      <alignment horizontal="left" vertical="center"/>
    </xf>
    <xf numFmtId="3" fontId="5" fillId="0" borderId="8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right" vertical="center"/>
    </xf>
    <xf numFmtId="2" fontId="5" fillId="0" borderId="8" xfId="0" applyNumberFormat="1" applyFont="1" applyBorder="1" applyAlignment="1">
      <alignment horizontal="right" vertical="center"/>
    </xf>
    <xf numFmtId="0" fontId="9" fillId="0" borderId="8" xfId="3" applyFont="1" applyFill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166" fontId="5" fillId="0" borderId="8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9" fillId="0" borderId="8" xfId="3" applyFont="1" applyBorder="1" applyAlignment="1">
      <alignment horizontal="center" vertical="center" wrapText="1"/>
    </xf>
    <xf numFmtId="0" fontId="9" fillId="0" borderId="8" xfId="3" applyFont="1" applyFill="1" applyBorder="1" applyAlignment="1">
      <alignment horizontal="left" vertical="center" wrapText="1"/>
    </xf>
    <xf numFmtId="0" fontId="9" fillId="0" borderId="8" xfId="3" applyFont="1" applyFill="1" applyBorder="1" applyAlignment="1">
      <alignment horizontal="center"/>
    </xf>
    <xf numFmtId="1" fontId="13" fillId="0" borderId="0" xfId="0" applyNumberFormat="1" applyFont="1"/>
    <xf numFmtId="3" fontId="5" fillId="0" borderId="8" xfId="0" applyNumberFormat="1" applyFont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top" wrapText="1"/>
    </xf>
    <xf numFmtId="0" fontId="5" fillId="0" borderId="8" xfId="2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/>
    </xf>
    <xf numFmtId="165" fontId="5" fillId="2" borderId="8" xfId="9" applyNumberFormat="1" applyFont="1" applyFill="1" applyBorder="1" applyAlignment="1">
      <alignment horizontal="center" vertical="center"/>
    </xf>
    <xf numFmtId="43" fontId="5" fillId="2" borderId="8" xfId="9" applyFont="1" applyFill="1" applyBorder="1" applyAlignment="1">
      <alignment horizontal="center" vertical="center"/>
    </xf>
    <xf numFmtId="1" fontId="7" fillId="0" borderId="8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1" fontId="14" fillId="0" borderId="8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" fontId="12" fillId="0" borderId="8" xfId="0" applyNumberFormat="1" applyFont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0" fontId="16" fillId="0" borderId="0" xfId="0" applyFont="1"/>
    <xf numFmtId="0" fontId="16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14" fontId="16" fillId="0" borderId="8" xfId="0" applyNumberFormat="1" applyFont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1" fontId="7" fillId="0" borderId="8" xfId="0" applyNumberFormat="1" applyFont="1" applyBorder="1" applyAlignment="1">
      <alignment horizontal="center"/>
    </xf>
    <xf numFmtId="2" fontId="7" fillId="0" borderId="8" xfId="0" applyNumberFormat="1" applyFont="1" applyBorder="1" applyAlignment="1">
      <alignment horizontal="center"/>
    </xf>
    <xf numFmtId="0" fontId="20" fillId="0" borderId="8" xfId="0" applyFont="1" applyFill="1" applyBorder="1" applyAlignment="1">
      <alignment horizontal="center" vertical="top" wrapText="1"/>
    </xf>
    <xf numFmtId="2" fontId="20" fillId="0" borderId="2" xfId="0" applyNumberFormat="1" applyFont="1" applyBorder="1" applyAlignment="1">
      <alignment horizontal="right" vertical="center"/>
    </xf>
    <xf numFmtId="164" fontId="19" fillId="0" borderId="8" xfId="0" applyNumberFormat="1" applyFont="1" applyBorder="1" applyAlignment="1">
      <alignment horizontal="center" vertical="center"/>
    </xf>
    <xf numFmtId="2" fontId="19" fillId="0" borderId="8" xfId="0" applyNumberFormat="1" applyFont="1" applyBorder="1" applyAlignment="1">
      <alignment horizontal="center" vertical="center"/>
    </xf>
    <xf numFmtId="1" fontId="19" fillId="0" borderId="8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" fontId="20" fillId="0" borderId="2" xfId="0" applyNumberFormat="1" applyFont="1" applyBorder="1" applyAlignment="1">
      <alignment horizontal="right" vertical="center"/>
    </xf>
    <xf numFmtId="43" fontId="12" fillId="2" borderId="8" xfId="23" applyFont="1" applyFill="1" applyBorder="1" applyAlignment="1">
      <alignment horizontal="center" vertical="center"/>
    </xf>
    <xf numFmtId="165" fontId="12" fillId="2" borderId="8" xfId="23" applyNumberFormat="1" applyFont="1" applyFill="1" applyBorder="1" applyAlignment="1">
      <alignment horizontal="center" vertical="center"/>
    </xf>
    <xf numFmtId="165" fontId="12" fillId="2" borderId="8" xfId="23" applyNumberFormat="1" applyFont="1" applyFill="1" applyBorder="1" applyAlignment="1">
      <alignment vertical="center"/>
    </xf>
    <xf numFmtId="43" fontId="12" fillId="2" borderId="8" xfId="23" applyFont="1" applyFill="1" applyBorder="1" applyAlignment="1">
      <alignment vertical="center"/>
    </xf>
    <xf numFmtId="165" fontId="5" fillId="2" borderId="8" xfId="23" applyNumberFormat="1" applyFont="1" applyFill="1" applyBorder="1" applyAlignment="1">
      <alignment horizontal="center" vertical="center"/>
    </xf>
    <xf numFmtId="43" fontId="5" fillId="2" borderId="8" xfId="23" applyFont="1" applyFill="1" applyBorder="1" applyAlignment="1">
      <alignment horizontal="center" vertical="center"/>
    </xf>
    <xf numFmtId="165" fontId="5" fillId="2" borderId="8" xfId="23" applyNumberFormat="1" applyFont="1" applyFill="1" applyBorder="1" applyAlignment="1">
      <alignment horizontal="right" vertical="center"/>
    </xf>
    <xf numFmtId="43" fontId="5" fillId="2" borderId="8" xfId="23" applyFont="1" applyFill="1" applyBorder="1" applyAlignment="1">
      <alignment horizontal="right" vertical="center"/>
    </xf>
    <xf numFmtId="165" fontId="19" fillId="2" borderId="8" xfId="9" applyNumberFormat="1" applyFont="1" applyFill="1" applyBorder="1" applyAlignment="1">
      <alignment horizontal="right" vertical="center"/>
    </xf>
    <xf numFmtId="43" fontId="19" fillId="2" borderId="8" xfId="9" applyFont="1" applyFill="1" applyBorder="1" applyAlignment="1">
      <alignment horizontal="right" vertical="center"/>
    </xf>
    <xf numFmtId="166" fontId="19" fillId="0" borderId="8" xfId="0" applyNumberFormat="1" applyFont="1" applyFill="1" applyBorder="1" applyAlignment="1">
      <alignment horizontal="center" vertical="center" wrapText="1"/>
    </xf>
    <xf numFmtId="165" fontId="19" fillId="2" borderId="8" xfId="9" applyNumberFormat="1" applyFont="1" applyFill="1" applyBorder="1" applyAlignment="1">
      <alignment horizontal="center" vertical="center"/>
    </xf>
    <xf numFmtId="43" fontId="19" fillId="2" borderId="8" xfId="9" applyFont="1" applyFill="1" applyBorder="1" applyAlignment="1">
      <alignment horizontal="center" vertical="center"/>
    </xf>
    <xf numFmtId="167" fontId="19" fillId="2" borderId="8" xfId="9" applyNumberFormat="1" applyFont="1" applyFill="1" applyBorder="1" applyAlignment="1">
      <alignment horizontal="center" vertical="center"/>
    </xf>
    <xf numFmtId="165" fontId="22" fillId="2" borderId="8" xfId="23" applyNumberFormat="1" applyFont="1" applyFill="1" applyBorder="1" applyAlignment="1">
      <alignment horizontal="center" vertical="center"/>
    </xf>
    <xf numFmtId="43" fontId="22" fillId="2" borderId="8" xfId="23" applyFont="1" applyFill="1" applyBorder="1" applyAlignment="1">
      <alignment horizontal="center" vertical="center"/>
    </xf>
    <xf numFmtId="166" fontId="5" fillId="0" borderId="8" xfId="0" applyNumberFormat="1" applyFont="1" applyFill="1" applyBorder="1" applyAlignment="1">
      <alignment vertical="center" wrapText="1"/>
    </xf>
    <xf numFmtId="164" fontId="5" fillId="0" borderId="8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8" xfId="3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/>
    </xf>
    <xf numFmtId="0" fontId="17" fillId="0" borderId="0" xfId="0" applyFont="1" applyAlignment="1">
      <alignment horizontal="center" vertical="center"/>
    </xf>
  </cellXfs>
  <cellStyles count="25">
    <cellStyle name="Comma" xfId="9" builtinId="3"/>
    <cellStyle name="Comma 2" xfId="16"/>
    <cellStyle name="Comma 2 2" xfId="17"/>
    <cellStyle name="Comma 2 2 2" xfId="24"/>
    <cellStyle name="Comma 3" xfId="14"/>
    <cellStyle name="Comma 3 2" xfId="23"/>
    <cellStyle name="Comma 4" xfId="18"/>
    <cellStyle name="Comma 4 2" xfId="19"/>
    <cellStyle name="Dấu phẩy 2" xfId="20"/>
    <cellStyle name="Normal" xfId="0" builtinId="0"/>
    <cellStyle name="Normal 10" xfId="12"/>
    <cellStyle name="Normal 2" xfId="2"/>
    <cellStyle name="Normal 2 2" xfId="11"/>
    <cellStyle name="Normal 2 2 2" xfId="22"/>
    <cellStyle name="Normal 2 3" xfId="10"/>
    <cellStyle name="Normal 2 4" xfId="21"/>
    <cellStyle name="Normal 2 5" xfId="4"/>
    <cellStyle name="Normal 3" xfId="5"/>
    <cellStyle name="Normal 4" xfId="7"/>
    <cellStyle name="Normal 4 2" xfId="8"/>
    <cellStyle name="Normal 5" xfId="1"/>
    <cellStyle name="Normal 5 2" xfId="6"/>
    <cellStyle name="Normal 6" xfId="15"/>
    <cellStyle name="Normal 8 5" xfId="13"/>
    <cellStyle name="Normal_Sheet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opLeftCell="B1" workbookViewId="0">
      <selection activeCell="F10" sqref="F10"/>
    </sheetView>
  </sheetViews>
  <sheetFormatPr defaultRowHeight="18.75" x14ac:dyDescent="0.3"/>
  <cols>
    <col min="1" max="1" width="5.140625" style="19" customWidth="1"/>
    <col min="2" max="2" width="17.7109375" style="19" customWidth="1"/>
    <col min="3" max="7" width="9.5703125" style="19" customWidth="1"/>
    <col min="8" max="8" width="10.7109375" style="19" customWidth="1"/>
    <col min="9" max="14" width="9.5703125" style="19" customWidth="1"/>
    <col min="15" max="16384" width="9.140625" style="19"/>
  </cols>
  <sheetData>
    <row r="1" spans="1:14" ht="18.75" customHeight="1" x14ac:dyDescent="0.3">
      <c r="A1" s="78" t="s">
        <v>42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14" x14ac:dyDescent="0.3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</row>
    <row r="3" spans="1:14" ht="15.75" customHeight="1" x14ac:dyDescent="0.3">
      <c r="A3" s="87" t="s">
        <v>0</v>
      </c>
      <c r="B3" s="84" t="s">
        <v>8</v>
      </c>
      <c r="C3" s="80" t="s">
        <v>20</v>
      </c>
      <c r="D3" s="80"/>
      <c r="E3" s="80"/>
      <c r="F3" s="80"/>
      <c r="G3" s="80"/>
      <c r="H3" s="80"/>
      <c r="I3" s="80" t="s">
        <v>18</v>
      </c>
      <c r="J3" s="80"/>
      <c r="K3" s="80"/>
      <c r="L3" s="80"/>
      <c r="M3" s="80"/>
      <c r="N3" s="80"/>
    </row>
    <row r="4" spans="1:14" ht="34.5" customHeight="1" x14ac:dyDescent="0.3">
      <c r="A4" s="88"/>
      <c r="B4" s="85"/>
      <c r="C4" s="81" t="s">
        <v>43</v>
      </c>
      <c r="D4" s="82"/>
      <c r="E4" s="83"/>
      <c r="F4" s="81" t="s">
        <v>44</v>
      </c>
      <c r="G4" s="82"/>
      <c r="H4" s="83"/>
      <c r="I4" s="81" t="s">
        <v>43</v>
      </c>
      <c r="J4" s="82"/>
      <c r="K4" s="83"/>
      <c r="L4" s="81" t="s">
        <v>44</v>
      </c>
      <c r="M4" s="82"/>
      <c r="N4" s="83"/>
    </row>
    <row r="5" spans="1:14" ht="38.25" customHeight="1" x14ac:dyDescent="0.3">
      <c r="A5" s="89"/>
      <c r="B5" s="86"/>
      <c r="C5" s="4" t="s">
        <v>21</v>
      </c>
      <c r="D5" s="4" t="s">
        <v>22</v>
      </c>
      <c r="E5" s="4" t="s">
        <v>23</v>
      </c>
      <c r="F5" s="4" t="s">
        <v>21</v>
      </c>
      <c r="G5" s="4" t="s">
        <v>22</v>
      </c>
      <c r="H5" s="4" t="s">
        <v>23</v>
      </c>
      <c r="I5" s="4" t="s">
        <v>21</v>
      </c>
      <c r="J5" s="4" t="s">
        <v>22</v>
      </c>
      <c r="K5" s="4" t="s">
        <v>23</v>
      </c>
      <c r="L5" s="4" t="s">
        <v>21</v>
      </c>
      <c r="M5" s="4" t="s">
        <v>22</v>
      </c>
      <c r="N5" s="4" t="s">
        <v>23</v>
      </c>
    </row>
    <row r="6" spans="1:14" ht="24.95" customHeight="1" x14ac:dyDescent="0.3">
      <c r="A6" s="79" t="s">
        <v>9</v>
      </c>
      <c r="B6" s="79"/>
      <c r="C6" s="5">
        <v>44954.85</v>
      </c>
      <c r="D6" s="6">
        <v>51.118724675980459</v>
      </c>
      <c r="E6" s="5">
        <v>229803.46</v>
      </c>
      <c r="F6" s="5">
        <f t="shared" ref="F6:N6" si="0">SUM(F7:F19)</f>
        <v>45371.1</v>
      </c>
      <c r="G6" s="6">
        <f>H6/F6*10</f>
        <v>50.19736153630835</v>
      </c>
      <c r="H6" s="5">
        <f t="shared" si="0"/>
        <v>227750.95099999997</v>
      </c>
      <c r="I6" s="45">
        <f>SUM(I12:I18)</f>
        <v>513</v>
      </c>
      <c r="J6" s="46">
        <f>K6/I6*10</f>
        <v>17.787524366471736</v>
      </c>
      <c r="K6" s="45">
        <f>SUM(K12:K18)</f>
        <v>912.5</v>
      </c>
      <c r="L6" s="45">
        <f t="shared" si="0"/>
        <v>490</v>
      </c>
      <c r="M6" s="46">
        <f>N6/L6*10</f>
        <v>25.673469387755105</v>
      </c>
      <c r="N6" s="45">
        <f t="shared" si="0"/>
        <v>1258</v>
      </c>
    </row>
    <row r="7" spans="1:14" ht="24.95" customHeight="1" x14ac:dyDescent="0.3">
      <c r="A7" s="11">
        <v>1</v>
      </c>
      <c r="B7" s="12" t="s">
        <v>10</v>
      </c>
      <c r="C7" s="13">
        <v>1136.95</v>
      </c>
      <c r="D7" s="31">
        <v>47.802629843001014</v>
      </c>
      <c r="E7" s="29">
        <v>5434.92</v>
      </c>
      <c r="F7" s="55">
        <v>1116</v>
      </c>
      <c r="G7" s="54">
        <v>45</v>
      </c>
      <c r="H7" s="55">
        <f>F7*G7/10</f>
        <v>5022</v>
      </c>
      <c r="I7" s="26"/>
      <c r="J7" s="17"/>
      <c r="K7" s="34"/>
      <c r="L7" s="17"/>
      <c r="M7" s="17"/>
      <c r="N7" s="17"/>
    </row>
    <row r="8" spans="1:14" ht="24.95" customHeight="1" x14ac:dyDescent="0.3">
      <c r="A8" s="11">
        <v>2</v>
      </c>
      <c r="B8" s="12" t="s">
        <v>11</v>
      </c>
      <c r="C8" s="13">
        <v>1303.75</v>
      </c>
      <c r="D8" s="31">
        <v>44.819558964525406</v>
      </c>
      <c r="E8" s="29">
        <v>5843.35</v>
      </c>
      <c r="F8" s="55">
        <v>1377.4</v>
      </c>
      <c r="G8" s="54">
        <v>42.1</v>
      </c>
      <c r="H8" s="55">
        <f t="shared" ref="H8:H19" si="1">F8*G8/10</f>
        <v>5798.8540000000012</v>
      </c>
      <c r="I8" s="26"/>
      <c r="J8" s="17"/>
      <c r="K8" s="34"/>
      <c r="L8" s="17" t="s">
        <v>49</v>
      </c>
      <c r="M8" s="17" t="s">
        <v>49</v>
      </c>
      <c r="N8" s="17" t="s">
        <v>49</v>
      </c>
    </row>
    <row r="9" spans="1:14" ht="24.95" customHeight="1" x14ac:dyDescent="0.3">
      <c r="A9" s="11">
        <v>3</v>
      </c>
      <c r="B9" s="12" t="s">
        <v>12</v>
      </c>
      <c r="C9" s="13">
        <v>2230.3000000000002</v>
      </c>
      <c r="D9" s="31">
        <v>40.028471506075405</v>
      </c>
      <c r="E9" s="29">
        <v>8927.5499999999993</v>
      </c>
      <c r="F9" s="55">
        <v>2200.3999999999996</v>
      </c>
      <c r="G9" s="54">
        <v>35</v>
      </c>
      <c r="H9" s="55">
        <f t="shared" si="1"/>
        <v>7701.3999999999987</v>
      </c>
      <c r="I9" s="26"/>
      <c r="J9" s="17"/>
      <c r="K9" s="34"/>
      <c r="L9" s="17"/>
      <c r="M9" s="17"/>
      <c r="N9" s="17"/>
    </row>
    <row r="10" spans="1:14" ht="24.95" customHeight="1" x14ac:dyDescent="0.3">
      <c r="A10" s="11">
        <v>4</v>
      </c>
      <c r="B10" s="12" t="s">
        <v>2</v>
      </c>
      <c r="C10" s="13">
        <v>4084.87</v>
      </c>
      <c r="D10" s="31">
        <v>50.276850915696215</v>
      </c>
      <c r="E10" s="29">
        <v>20537.439999999999</v>
      </c>
      <c r="F10" s="55">
        <v>4166</v>
      </c>
      <c r="G10" s="54">
        <v>45.3</v>
      </c>
      <c r="H10" s="55">
        <f t="shared" si="1"/>
        <v>18871.98</v>
      </c>
      <c r="I10" s="26"/>
      <c r="J10" s="17"/>
      <c r="K10" s="34"/>
      <c r="L10" s="17" t="s">
        <v>49</v>
      </c>
      <c r="M10" s="17" t="s">
        <v>49</v>
      </c>
      <c r="N10" s="17" t="s">
        <v>49</v>
      </c>
    </row>
    <row r="11" spans="1:14" ht="24.95" customHeight="1" x14ac:dyDescent="0.3">
      <c r="A11" s="11">
        <v>5</v>
      </c>
      <c r="B11" s="12" t="s">
        <v>13</v>
      </c>
      <c r="C11" s="13">
        <v>379.3</v>
      </c>
      <c r="D11" s="31">
        <v>43.404956498813604</v>
      </c>
      <c r="E11" s="29">
        <v>1646.35</v>
      </c>
      <c r="F11" s="55">
        <v>350</v>
      </c>
      <c r="G11" s="54">
        <v>35</v>
      </c>
      <c r="H11" s="55">
        <f t="shared" si="1"/>
        <v>1225</v>
      </c>
      <c r="I11" s="26"/>
      <c r="J11" s="17"/>
      <c r="K11" s="34"/>
      <c r="L11" s="17"/>
      <c r="M11" s="17"/>
      <c r="N11" s="17"/>
    </row>
    <row r="12" spans="1:14" ht="24.95" customHeight="1" x14ac:dyDescent="0.3">
      <c r="A12" s="11">
        <v>6</v>
      </c>
      <c r="B12" s="12" t="s">
        <v>14</v>
      </c>
      <c r="C12" s="13">
        <v>690.63</v>
      </c>
      <c r="D12" s="31">
        <v>47.516904854987473</v>
      </c>
      <c r="E12" s="29">
        <v>3281.66</v>
      </c>
      <c r="F12" s="56">
        <v>733</v>
      </c>
      <c r="G12" s="57">
        <v>49.41</v>
      </c>
      <c r="H12" s="55">
        <f t="shared" si="1"/>
        <v>3621.7529999999997</v>
      </c>
      <c r="I12" s="26">
        <v>174</v>
      </c>
      <c r="J12" s="27">
        <v>19.27</v>
      </c>
      <c r="K12" s="29">
        <v>335</v>
      </c>
      <c r="L12" s="17">
        <v>180</v>
      </c>
      <c r="M12" s="17">
        <v>36.67</v>
      </c>
      <c r="N12" s="29">
        <v>660</v>
      </c>
    </row>
    <row r="13" spans="1:14" ht="24.95" customHeight="1" x14ac:dyDescent="0.3">
      <c r="A13" s="20">
        <v>7</v>
      </c>
      <c r="B13" s="21" t="s">
        <v>15</v>
      </c>
      <c r="C13" s="13">
        <v>9162.93</v>
      </c>
      <c r="D13" s="31">
        <v>52.616051852409655</v>
      </c>
      <c r="E13" s="29">
        <v>48211.72</v>
      </c>
      <c r="F13" s="68">
        <v>9120.4</v>
      </c>
      <c r="G13" s="69">
        <v>52.6</v>
      </c>
      <c r="H13" s="55">
        <f t="shared" si="1"/>
        <v>47973.303999999996</v>
      </c>
      <c r="I13" s="26"/>
      <c r="J13" s="27"/>
      <c r="K13" s="29"/>
      <c r="L13" s="17"/>
      <c r="M13" s="17"/>
      <c r="N13" s="17" t="s">
        <v>49</v>
      </c>
    </row>
    <row r="14" spans="1:14" ht="24.95" customHeight="1" x14ac:dyDescent="0.3">
      <c r="A14" s="11">
        <v>8</v>
      </c>
      <c r="B14" s="12" t="s">
        <v>3</v>
      </c>
      <c r="C14" s="13">
        <v>2137.38</v>
      </c>
      <c r="D14" s="31">
        <v>42.759453162282796</v>
      </c>
      <c r="E14" s="29">
        <v>9139.32</v>
      </c>
      <c r="F14" s="55">
        <v>2100</v>
      </c>
      <c r="G14" s="54">
        <v>40</v>
      </c>
      <c r="H14" s="55">
        <f t="shared" si="1"/>
        <v>8400</v>
      </c>
      <c r="I14" s="26"/>
      <c r="J14" s="27"/>
      <c r="K14" s="29"/>
      <c r="L14" s="17" t="s">
        <v>49</v>
      </c>
      <c r="M14" s="17" t="s">
        <v>49</v>
      </c>
      <c r="N14" s="17" t="s">
        <v>49</v>
      </c>
    </row>
    <row r="15" spans="1:14" ht="24.95" customHeight="1" x14ac:dyDescent="0.3">
      <c r="A15" s="11">
        <v>9</v>
      </c>
      <c r="B15" s="12" t="s">
        <v>16</v>
      </c>
      <c r="C15" s="13">
        <v>7646</v>
      </c>
      <c r="D15" s="31">
        <v>51.615014386607371</v>
      </c>
      <c r="E15" s="29">
        <v>39464.839999999997</v>
      </c>
      <c r="F15" s="56">
        <v>7558</v>
      </c>
      <c r="G15" s="57">
        <v>51.5</v>
      </c>
      <c r="H15" s="55">
        <f t="shared" si="1"/>
        <v>38923.699999999997</v>
      </c>
      <c r="I15" s="26">
        <v>73</v>
      </c>
      <c r="J15" s="27">
        <v>32.25</v>
      </c>
      <c r="K15" s="29">
        <v>235.5</v>
      </c>
      <c r="L15" s="17">
        <v>70</v>
      </c>
      <c r="M15" s="17">
        <v>34</v>
      </c>
      <c r="N15" s="17">
        <v>238</v>
      </c>
    </row>
    <row r="16" spans="1:14" ht="24.95" customHeight="1" x14ac:dyDescent="0.3">
      <c r="A16" s="11">
        <v>10</v>
      </c>
      <c r="B16" s="12" t="s">
        <v>17</v>
      </c>
      <c r="C16" s="13">
        <v>9086.69</v>
      </c>
      <c r="D16" s="31">
        <v>56.359004213855648</v>
      </c>
      <c r="E16" s="29">
        <v>51211.68</v>
      </c>
      <c r="F16" s="55">
        <v>9350</v>
      </c>
      <c r="G16" s="54">
        <v>56.6</v>
      </c>
      <c r="H16" s="55">
        <f t="shared" si="1"/>
        <v>52921</v>
      </c>
      <c r="I16" s="26"/>
      <c r="J16" s="27"/>
      <c r="K16" s="29"/>
      <c r="L16" s="17"/>
      <c r="M16" s="17"/>
      <c r="N16" s="17" t="s">
        <v>49</v>
      </c>
    </row>
    <row r="17" spans="1:14" ht="24.95" customHeight="1" x14ac:dyDescent="0.3">
      <c r="A17" s="11">
        <v>11</v>
      </c>
      <c r="B17" s="12" t="s">
        <v>19</v>
      </c>
      <c r="C17" s="13">
        <v>4490.1499999999996</v>
      </c>
      <c r="D17" s="31">
        <v>53.107290402325098</v>
      </c>
      <c r="E17" s="29">
        <v>23845.97</v>
      </c>
      <c r="F17" s="55">
        <v>4560</v>
      </c>
      <c r="G17" s="54">
        <v>53.2</v>
      </c>
      <c r="H17" s="55">
        <f t="shared" si="1"/>
        <v>24259.200000000001</v>
      </c>
      <c r="I17" s="26"/>
      <c r="J17" s="27"/>
      <c r="K17" s="29"/>
      <c r="L17" s="17"/>
      <c r="M17" s="17"/>
      <c r="N17" s="17" t="s">
        <v>49</v>
      </c>
    </row>
    <row r="18" spans="1:14" ht="24.95" customHeight="1" x14ac:dyDescent="0.3">
      <c r="A18" s="11">
        <v>12</v>
      </c>
      <c r="B18" s="12" t="s">
        <v>4</v>
      </c>
      <c r="C18" s="13">
        <v>2309</v>
      </c>
      <c r="D18" s="27">
        <v>47.236509311390208</v>
      </c>
      <c r="E18" s="29">
        <v>10906.91</v>
      </c>
      <c r="F18" s="55">
        <v>2443</v>
      </c>
      <c r="G18" s="54">
        <v>48</v>
      </c>
      <c r="H18" s="55">
        <f t="shared" si="1"/>
        <v>11726.4</v>
      </c>
      <c r="I18" s="26">
        <v>266</v>
      </c>
      <c r="J18" s="27">
        <v>12.8</v>
      </c>
      <c r="K18" s="29">
        <v>342</v>
      </c>
      <c r="L18" s="17">
        <v>240</v>
      </c>
      <c r="M18" s="17">
        <v>15</v>
      </c>
      <c r="N18" s="29">
        <v>360</v>
      </c>
    </row>
    <row r="19" spans="1:14" ht="24.95" customHeight="1" x14ac:dyDescent="0.3">
      <c r="A19" s="22">
        <v>13</v>
      </c>
      <c r="B19" s="16" t="s">
        <v>5</v>
      </c>
      <c r="C19" s="13">
        <v>296.89999999999998</v>
      </c>
      <c r="D19" s="27">
        <v>45.528797574941066</v>
      </c>
      <c r="E19" s="29">
        <v>1351.75</v>
      </c>
      <c r="F19" s="68">
        <v>296.89999999999998</v>
      </c>
      <c r="G19" s="69">
        <v>44</v>
      </c>
      <c r="H19" s="55">
        <f t="shared" si="1"/>
        <v>1306.3599999999999</v>
      </c>
      <c r="I19" s="35"/>
      <c r="J19" s="35"/>
      <c r="K19" s="36"/>
      <c r="L19" s="37"/>
      <c r="M19" s="37"/>
      <c r="N19" s="17" t="s">
        <v>49</v>
      </c>
    </row>
    <row r="22" spans="1:14" x14ac:dyDescent="0.3">
      <c r="B22" s="23"/>
    </row>
  </sheetData>
  <mergeCells count="10">
    <mergeCell ref="A1:N2"/>
    <mergeCell ref="A6:B6"/>
    <mergeCell ref="C3:H3"/>
    <mergeCell ref="C4:E4"/>
    <mergeCell ref="F4:H4"/>
    <mergeCell ref="I4:K4"/>
    <mergeCell ref="I3:N3"/>
    <mergeCell ref="L4:N4"/>
    <mergeCell ref="B3:B5"/>
    <mergeCell ref="A3:A5"/>
  </mergeCells>
  <pageMargins left="0.45" right="0.2" top="0.25" bottom="0.25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workbookViewId="0">
      <selection activeCell="F6" sqref="F6"/>
    </sheetView>
  </sheetViews>
  <sheetFormatPr defaultRowHeight="18.75" x14ac:dyDescent="0.3"/>
  <cols>
    <col min="1" max="1" width="5.140625" style="19" customWidth="1"/>
    <col min="2" max="2" width="17.42578125" style="19" customWidth="1"/>
    <col min="3" max="3" width="9.42578125" style="19" customWidth="1"/>
    <col min="4" max="4" width="8.85546875" style="19" customWidth="1"/>
    <col min="5" max="5" width="9.140625" style="19" customWidth="1"/>
    <col min="6" max="6" width="8.5703125" style="19" customWidth="1"/>
    <col min="7" max="7" width="9.140625" style="19" customWidth="1"/>
    <col min="8" max="8" width="9.28515625" style="19" customWidth="1"/>
    <col min="9" max="9" width="9.140625" style="19" customWidth="1"/>
    <col min="10" max="10" width="10.140625" style="19" customWidth="1"/>
    <col min="11" max="11" width="9.42578125" style="19" customWidth="1"/>
    <col min="12" max="12" width="8.5703125" style="19" customWidth="1"/>
    <col min="13" max="13" width="9" style="19" customWidth="1"/>
    <col min="14" max="14" width="10.42578125" style="19" customWidth="1"/>
    <col min="15" max="16384" width="9.140625" style="19"/>
  </cols>
  <sheetData>
    <row r="1" spans="1:16" ht="18.75" customHeight="1" x14ac:dyDescent="0.3">
      <c r="A1" s="78" t="s">
        <v>45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1"/>
      <c r="P1" s="1"/>
    </row>
    <row r="2" spans="1:16" x14ac:dyDescent="0.3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1"/>
      <c r="P2" s="1"/>
    </row>
    <row r="3" spans="1:16" ht="21" customHeight="1" x14ac:dyDescent="0.3">
      <c r="A3" s="3" t="s">
        <v>0</v>
      </c>
      <c r="B3" s="84" t="s">
        <v>8</v>
      </c>
      <c r="C3" s="80" t="s">
        <v>1</v>
      </c>
      <c r="D3" s="80"/>
      <c r="E3" s="80"/>
      <c r="F3" s="80"/>
      <c r="G3" s="80"/>
      <c r="H3" s="80"/>
      <c r="I3" s="80" t="s">
        <v>24</v>
      </c>
      <c r="J3" s="80"/>
      <c r="K3" s="80"/>
      <c r="L3" s="80"/>
      <c r="M3" s="80"/>
      <c r="N3" s="80"/>
    </row>
    <row r="4" spans="1:16" ht="34.5" customHeight="1" x14ac:dyDescent="0.3">
      <c r="A4" s="88"/>
      <c r="B4" s="85"/>
      <c r="C4" s="81" t="s">
        <v>43</v>
      </c>
      <c r="D4" s="82"/>
      <c r="E4" s="83"/>
      <c r="F4" s="81" t="s">
        <v>44</v>
      </c>
      <c r="G4" s="82"/>
      <c r="H4" s="83"/>
      <c r="I4" s="81" t="s">
        <v>43</v>
      </c>
      <c r="J4" s="82"/>
      <c r="K4" s="83"/>
      <c r="L4" s="81" t="s">
        <v>44</v>
      </c>
      <c r="M4" s="82"/>
      <c r="N4" s="83"/>
    </row>
    <row r="5" spans="1:16" ht="35.25" customHeight="1" x14ac:dyDescent="0.3">
      <c r="A5" s="89"/>
      <c r="B5" s="86"/>
      <c r="C5" s="4" t="s">
        <v>21</v>
      </c>
      <c r="D5" s="4" t="s">
        <v>22</v>
      </c>
      <c r="E5" s="4" t="s">
        <v>23</v>
      </c>
      <c r="F5" s="4" t="s">
        <v>21</v>
      </c>
      <c r="G5" s="4" t="s">
        <v>22</v>
      </c>
      <c r="H5" s="4" t="s">
        <v>23</v>
      </c>
      <c r="I5" s="4" t="s">
        <v>21</v>
      </c>
      <c r="J5" s="4" t="s">
        <v>22</v>
      </c>
      <c r="K5" s="4" t="s">
        <v>23</v>
      </c>
      <c r="L5" s="4" t="s">
        <v>21</v>
      </c>
      <c r="M5" s="4" t="s">
        <v>22</v>
      </c>
      <c r="N5" s="4" t="s">
        <v>23</v>
      </c>
    </row>
    <row r="6" spans="1:16" ht="24.95" customHeight="1" x14ac:dyDescent="0.3">
      <c r="A6" s="79" t="s">
        <v>9</v>
      </c>
      <c r="B6" s="79"/>
      <c r="C6" s="8">
        <v>2708.6300000000006</v>
      </c>
      <c r="D6" s="7">
        <v>72.841251850566508</v>
      </c>
      <c r="E6" s="8">
        <v>19730</v>
      </c>
      <c r="F6" s="8">
        <f t="shared" ref="F6:N6" si="0">SUM(F7:F19)</f>
        <v>2614.5</v>
      </c>
      <c r="G6" s="7">
        <f>H6/F6*10</f>
        <v>67.559957926945884</v>
      </c>
      <c r="H6" s="8">
        <f t="shared" si="0"/>
        <v>17663.550999999999</v>
      </c>
      <c r="I6" s="8">
        <v>3012</v>
      </c>
      <c r="J6" s="7">
        <f>K6/I6*10</f>
        <v>10.837383798140772</v>
      </c>
      <c r="K6" s="8">
        <f>SUM(K7:K19)</f>
        <v>3264.2200000000003</v>
      </c>
      <c r="L6" s="8">
        <f t="shared" si="0"/>
        <v>3639.5</v>
      </c>
      <c r="M6" s="7">
        <f>N6/L6*10</f>
        <v>10.619528781426022</v>
      </c>
      <c r="N6" s="8">
        <f t="shared" si="0"/>
        <v>3864.9775000000004</v>
      </c>
    </row>
    <row r="7" spans="1:16" ht="24.95" customHeight="1" x14ac:dyDescent="0.3">
      <c r="A7" s="11">
        <v>1</v>
      </c>
      <c r="B7" s="12" t="s">
        <v>10</v>
      </c>
      <c r="C7" s="29">
        <v>139.71</v>
      </c>
      <c r="D7" s="27">
        <v>57.046739675041152</v>
      </c>
      <c r="E7" s="29">
        <v>797</v>
      </c>
      <c r="F7" s="32">
        <v>100</v>
      </c>
      <c r="G7" s="33">
        <v>58.120000000000005</v>
      </c>
      <c r="H7" s="32">
        <v>581.20000000000005</v>
      </c>
      <c r="I7" s="38">
        <v>19.600000000000001</v>
      </c>
      <c r="J7" s="27">
        <v>8.41</v>
      </c>
      <c r="K7" s="29">
        <v>16.5</v>
      </c>
      <c r="L7" s="29"/>
      <c r="M7" s="28"/>
      <c r="N7" s="29"/>
    </row>
    <row r="8" spans="1:16" ht="24.95" customHeight="1" x14ac:dyDescent="0.3">
      <c r="A8" s="11">
        <v>2</v>
      </c>
      <c r="B8" s="12" t="s">
        <v>11</v>
      </c>
      <c r="C8" s="29">
        <v>54.05</v>
      </c>
      <c r="D8" s="27">
        <v>84.921369102682704</v>
      </c>
      <c r="E8" s="29">
        <v>459</v>
      </c>
      <c r="F8" s="32">
        <v>22</v>
      </c>
      <c r="G8" s="33">
        <v>63.6</v>
      </c>
      <c r="H8" s="32">
        <v>139.92000000000002</v>
      </c>
      <c r="I8" s="38">
        <v>9</v>
      </c>
      <c r="J8" s="27">
        <v>8.98</v>
      </c>
      <c r="K8" s="29">
        <v>7.99</v>
      </c>
      <c r="L8" s="29"/>
      <c r="M8" s="28"/>
      <c r="N8" s="29"/>
    </row>
    <row r="9" spans="1:16" ht="24.95" customHeight="1" x14ac:dyDescent="0.3">
      <c r="A9" s="11">
        <v>3</v>
      </c>
      <c r="B9" s="12" t="s">
        <v>12</v>
      </c>
      <c r="C9" s="29">
        <v>237.39</v>
      </c>
      <c r="D9" s="27">
        <v>65.841021104511569</v>
      </c>
      <c r="E9" s="29">
        <v>1563</v>
      </c>
      <c r="F9" s="32">
        <v>265</v>
      </c>
      <c r="G9" s="33">
        <v>56.6</v>
      </c>
      <c r="H9" s="32">
        <v>1499.9</v>
      </c>
      <c r="I9" s="38">
        <v>725</v>
      </c>
      <c r="J9" s="27">
        <v>9.8000000000000007</v>
      </c>
      <c r="K9" s="29">
        <v>710</v>
      </c>
      <c r="L9" s="29">
        <v>715</v>
      </c>
      <c r="M9" s="28">
        <v>10.5</v>
      </c>
      <c r="N9" s="29">
        <f>L9*M9/10</f>
        <v>750.75</v>
      </c>
    </row>
    <row r="10" spans="1:16" ht="24.95" customHeight="1" x14ac:dyDescent="0.3">
      <c r="A10" s="11">
        <v>4</v>
      </c>
      <c r="B10" s="12" t="s">
        <v>2</v>
      </c>
      <c r="C10" s="39">
        <v>128.69999999999999</v>
      </c>
      <c r="D10" s="27">
        <v>63.403263403263409</v>
      </c>
      <c r="E10" s="29">
        <v>816</v>
      </c>
      <c r="F10" s="32">
        <v>139.5</v>
      </c>
      <c r="G10" s="33">
        <v>59.5</v>
      </c>
      <c r="H10" s="32">
        <v>830.02499999999998</v>
      </c>
      <c r="I10" s="38">
        <v>901</v>
      </c>
      <c r="J10" s="27">
        <v>13.5</v>
      </c>
      <c r="K10" s="29">
        <v>1219</v>
      </c>
      <c r="L10" s="29">
        <v>955</v>
      </c>
      <c r="M10" s="28">
        <v>12.6</v>
      </c>
      <c r="N10" s="29">
        <f t="shared" ref="N10:N19" si="1">L10*M10/10</f>
        <v>1203.3</v>
      </c>
    </row>
    <row r="11" spans="1:16" ht="24.95" customHeight="1" x14ac:dyDescent="0.3">
      <c r="A11" s="11">
        <v>5</v>
      </c>
      <c r="B11" s="12" t="s">
        <v>13</v>
      </c>
      <c r="C11" s="39">
        <v>53.23</v>
      </c>
      <c r="D11" s="27">
        <v>62.182979522825477</v>
      </c>
      <c r="E11" s="29">
        <v>331</v>
      </c>
      <c r="F11" s="32">
        <v>40</v>
      </c>
      <c r="G11" s="33">
        <v>51</v>
      </c>
      <c r="H11" s="32">
        <v>204</v>
      </c>
      <c r="I11" s="38">
        <v>229</v>
      </c>
      <c r="J11" s="27">
        <v>12.86</v>
      </c>
      <c r="K11" s="29">
        <v>294</v>
      </c>
      <c r="L11" s="29">
        <v>255</v>
      </c>
      <c r="M11" s="28">
        <v>13</v>
      </c>
      <c r="N11" s="29">
        <f t="shared" si="1"/>
        <v>331.5</v>
      </c>
    </row>
    <row r="12" spans="1:16" ht="24.95" customHeight="1" x14ac:dyDescent="0.3">
      <c r="A12" s="11">
        <v>6</v>
      </c>
      <c r="B12" s="12" t="s">
        <v>14</v>
      </c>
      <c r="C12" s="39">
        <v>234</v>
      </c>
      <c r="D12" s="27">
        <v>103.50427350427351</v>
      </c>
      <c r="E12" s="29">
        <v>2422</v>
      </c>
      <c r="F12" s="32">
        <v>250</v>
      </c>
      <c r="G12" s="33">
        <v>91.6</v>
      </c>
      <c r="H12" s="32">
        <v>2290</v>
      </c>
      <c r="I12" s="38">
        <v>52.4</v>
      </c>
      <c r="J12" s="27">
        <v>3.72</v>
      </c>
      <c r="K12" s="29">
        <v>20</v>
      </c>
      <c r="L12" s="29"/>
      <c r="M12" s="28"/>
      <c r="N12" s="29"/>
    </row>
    <row r="13" spans="1:16" ht="24.95" customHeight="1" x14ac:dyDescent="0.3">
      <c r="A13" s="20">
        <v>7</v>
      </c>
      <c r="B13" s="21" t="s">
        <v>15</v>
      </c>
      <c r="C13" s="39">
        <v>204.99</v>
      </c>
      <c r="D13" s="27">
        <v>77.46719352163521</v>
      </c>
      <c r="E13" s="29">
        <v>1588</v>
      </c>
      <c r="F13" s="32">
        <v>249</v>
      </c>
      <c r="G13" s="33">
        <v>77.5</v>
      </c>
      <c r="H13" s="32">
        <v>1929.75</v>
      </c>
      <c r="I13" s="38">
        <v>133</v>
      </c>
      <c r="J13" s="27">
        <v>13.4</v>
      </c>
      <c r="K13" s="29">
        <v>178.3</v>
      </c>
      <c r="L13" s="29">
        <v>115</v>
      </c>
      <c r="M13" s="28">
        <v>13.5</v>
      </c>
      <c r="N13" s="29">
        <f t="shared" si="1"/>
        <v>155.25</v>
      </c>
    </row>
    <row r="14" spans="1:16" ht="24.95" customHeight="1" x14ac:dyDescent="0.3">
      <c r="A14" s="11">
        <v>8</v>
      </c>
      <c r="B14" s="12" t="s">
        <v>3</v>
      </c>
      <c r="C14" s="39">
        <v>293.01</v>
      </c>
      <c r="D14" s="27">
        <v>50.37370738200061</v>
      </c>
      <c r="E14" s="29">
        <v>1476</v>
      </c>
      <c r="F14" s="32">
        <v>270</v>
      </c>
      <c r="G14" s="33">
        <v>62</v>
      </c>
      <c r="H14" s="32">
        <v>1674</v>
      </c>
      <c r="I14" s="38">
        <v>564.4</v>
      </c>
      <c r="J14" s="27">
        <v>8.9700000000000006</v>
      </c>
      <c r="K14" s="29">
        <v>506</v>
      </c>
      <c r="L14" s="29">
        <v>1200</v>
      </c>
      <c r="M14" s="28">
        <v>9</v>
      </c>
      <c r="N14" s="29">
        <f t="shared" si="1"/>
        <v>1080</v>
      </c>
    </row>
    <row r="15" spans="1:16" ht="24.95" customHeight="1" x14ac:dyDescent="0.3">
      <c r="A15" s="11">
        <v>9</v>
      </c>
      <c r="B15" s="12" t="s">
        <v>16</v>
      </c>
      <c r="C15" s="39">
        <v>581.45000000000005</v>
      </c>
      <c r="D15" s="27">
        <v>72.061226244732978</v>
      </c>
      <c r="E15" s="29">
        <v>4190</v>
      </c>
      <c r="F15" s="32">
        <v>500</v>
      </c>
      <c r="G15" s="33">
        <v>62</v>
      </c>
      <c r="H15" s="32">
        <v>3100</v>
      </c>
      <c r="I15" s="38">
        <v>130</v>
      </c>
      <c r="J15" s="27">
        <v>6.77</v>
      </c>
      <c r="K15" s="29">
        <v>88</v>
      </c>
      <c r="L15" s="29">
        <v>85</v>
      </c>
      <c r="M15" s="28">
        <v>7.0294117647058822</v>
      </c>
      <c r="N15" s="29">
        <f t="shared" si="1"/>
        <v>59.75</v>
      </c>
    </row>
    <row r="16" spans="1:16" ht="24.95" customHeight="1" x14ac:dyDescent="0.3">
      <c r="A16" s="11">
        <v>10</v>
      </c>
      <c r="B16" s="12" t="s">
        <v>17</v>
      </c>
      <c r="C16" s="39">
        <v>430.81</v>
      </c>
      <c r="D16" s="27">
        <v>82.217218727513298</v>
      </c>
      <c r="E16" s="29">
        <v>3542</v>
      </c>
      <c r="F16" s="32">
        <v>450</v>
      </c>
      <c r="G16" s="33">
        <v>70.599999999999994</v>
      </c>
      <c r="H16" s="32">
        <v>3176.9999999999995</v>
      </c>
      <c r="I16" s="38">
        <v>143</v>
      </c>
      <c r="J16" s="27">
        <v>9.18</v>
      </c>
      <c r="K16" s="29">
        <v>131</v>
      </c>
      <c r="L16" s="29">
        <v>150</v>
      </c>
      <c r="M16" s="28">
        <v>9.1999999999999993</v>
      </c>
      <c r="N16" s="29">
        <f t="shared" si="1"/>
        <v>138</v>
      </c>
    </row>
    <row r="17" spans="1:14" ht="24.95" customHeight="1" x14ac:dyDescent="0.3">
      <c r="A17" s="11">
        <v>11</v>
      </c>
      <c r="B17" s="12" t="s">
        <v>19</v>
      </c>
      <c r="C17" s="39">
        <v>147.26</v>
      </c>
      <c r="D17" s="27">
        <v>68.925709629227214</v>
      </c>
      <c r="E17" s="29">
        <v>1015</v>
      </c>
      <c r="F17" s="32">
        <v>170</v>
      </c>
      <c r="G17" s="33">
        <v>67.599999999999994</v>
      </c>
      <c r="H17" s="32">
        <v>1149.1999999999998</v>
      </c>
      <c r="I17" s="38">
        <v>79.3</v>
      </c>
      <c r="J17" s="27">
        <v>9.5</v>
      </c>
      <c r="K17" s="29">
        <v>75.3</v>
      </c>
      <c r="L17" s="29">
        <v>82.5</v>
      </c>
      <c r="M17" s="28">
        <v>11.07</v>
      </c>
      <c r="N17" s="29">
        <f t="shared" si="1"/>
        <v>91.327500000000001</v>
      </c>
    </row>
    <row r="18" spans="1:14" ht="24.95" customHeight="1" x14ac:dyDescent="0.3">
      <c r="A18" s="11">
        <v>12</v>
      </c>
      <c r="B18" s="12" t="s">
        <v>4</v>
      </c>
      <c r="C18" s="39">
        <v>122.5</v>
      </c>
      <c r="D18" s="27">
        <v>70.938775510204081</v>
      </c>
      <c r="E18" s="29">
        <v>869</v>
      </c>
      <c r="F18" s="32">
        <v>96</v>
      </c>
      <c r="G18" s="33">
        <v>68.11</v>
      </c>
      <c r="H18" s="32">
        <v>653.85599999999999</v>
      </c>
      <c r="I18" s="38">
        <v>22.75</v>
      </c>
      <c r="J18" s="27">
        <v>6.21</v>
      </c>
      <c r="K18" s="29">
        <v>14.13</v>
      </c>
      <c r="L18" s="29">
        <v>67</v>
      </c>
      <c r="M18" s="28">
        <v>6.5</v>
      </c>
      <c r="N18" s="29">
        <f t="shared" si="1"/>
        <v>43.55</v>
      </c>
    </row>
    <row r="19" spans="1:14" ht="24.95" customHeight="1" x14ac:dyDescent="0.3">
      <c r="A19" s="22">
        <v>13</v>
      </c>
      <c r="B19" s="16" t="s">
        <v>5</v>
      </c>
      <c r="C19" s="29">
        <v>81.53</v>
      </c>
      <c r="D19" s="27">
        <v>81.197105359990189</v>
      </c>
      <c r="E19" s="29">
        <v>662</v>
      </c>
      <c r="F19" s="32">
        <v>63</v>
      </c>
      <c r="G19" s="33">
        <v>69</v>
      </c>
      <c r="H19" s="32">
        <v>434.7</v>
      </c>
      <c r="I19" s="38">
        <v>5</v>
      </c>
      <c r="J19" s="27">
        <v>9.1999999999999993</v>
      </c>
      <c r="K19" s="29">
        <v>4</v>
      </c>
      <c r="L19" s="29">
        <v>15</v>
      </c>
      <c r="M19" s="28">
        <v>7.7</v>
      </c>
      <c r="N19" s="29">
        <f t="shared" si="1"/>
        <v>11.55</v>
      </c>
    </row>
  </sheetData>
  <mergeCells count="10">
    <mergeCell ref="A6:B6"/>
    <mergeCell ref="A1:N2"/>
    <mergeCell ref="B3:B5"/>
    <mergeCell ref="C3:H3"/>
    <mergeCell ref="I3:N3"/>
    <mergeCell ref="A4:A5"/>
    <mergeCell ref="C4:E4"/>
    <mergeCell ref="F4:H4"/>
    <mergeCell ref="I4:K4"/>
    <mergeCell ref="L4:N4"/>
  </mergeCells>
  <pageMargins left="0.7" right="0.2" top="0.25" bottom="0.25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>
      <selection activeCell="G16" sqref="G16"/>
    </sheetView>
  </sheetViews>
  <sheetFormatPr defaultRowHeight="18.75" x14ac:dyDescent="0.3"/>
  <cols>
    <col min="1" max="1" width="5.140625" style="19" customWidth="1"/>
    <col min="2" max="2" width="17.42578125" style="19" customWidth="1"/>
    <col min="3" max="4" width="8.5703125" style="19" customWidth="1"/>
    <col min="5" max="5" width="10.28515625" style="19" customWidth="1"/>
    <col min="6" max="7" width="8.5703125" style="19" customWidth="1"/>
    <col min="8" max="8" width="10.28515625" style="19" customWidth="1"/>
    <col min="9" max="10" width="8.5703125" style="19" customWidth="1"/>
    <col min="11" max="11" width="9.140625" style="19" customWidth="1"/>
    <col min="12" max="13" width="8.5703125" style="19" customWidth="1"/>
    <col min="14" max="14" width="10.5703125" style="19" customWidth="1"/>
    <col min="15" max="16384" width="9.140625" style="19"/>
  </cols>
  <sheetData>
    <row r="1" spans="1:16" ht="18.75" customHeight="1" x14ac:dyDescent="0.3">
      <c r="A1" s="78" t="s">
        <v>46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1"/>
      <c r="P1" s="1"/>
    </row>
    <row r="2" spans="1:16" x14ac:dyDescent="0.3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1"/>
      <c r="P2" s="1"/>
    </row>
    <row r="3" spans="1:16" ht="7.5" customHeight="1" x14ac:dyDescent="0.3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2"/>
      <c r="P3" s="2"/>
    </row>
    <row r="4" spans="1:16" ht="21" customHeight="1" x14ac:dyDescent="0.3">
      <c r="A4" s="3" t="s">
        <v>0</v>
      </c>
      <c r="B4" s="84" t="s">
        <v>8</v>
      </c>
      <c r="C4" s="80" t="s">
        <v>29</v>
      </c>
      <c r="D4" s="80"/>
      <c r="E4" s="80"/>
      <c r="F4" s="80"/>
      <c r="G4" s="80"/>
      <c r="H4" s="80"/>
      <c r="I4" s="80" t="s">
        <v>30</v>
      </c>
      <c r="J4" s="80"/>
      <c r="K4" s="80"/>
      <c r="L4" s="80"/>
      <c r="M4" s="80"/>
      <c r="N4" s="80"/>
    </row>
    <row r="5" spans="1:16" ht="26.25" customHeight="1" x14ac:dyDescent="0.3">
      <c r="A5" s="88"/>
      <c r="B5" s="85"/>
      <c r="C5" s="81" t="s">
        <v>43</v>
      </c>
      <c r="D5" s="82"/>
      <c r="E5" s="83"/>
      <c r="F5" s="91" t="s">
        <v>44</v>
      </c>
      <c r="G5" s="92"/>
      <c r="H5" s="93"/>
      <c r="I5" s="81" t="s">
        <v>43</v>
      </c>
      <c r="J5" s="82"/>
      <c r="K5" s="83"/>
      <c r="L5" s="91" t="s">
        <v>44</v>
      </c>
      <c r="M5" s="92"/>
      <c r="N5" s="93"/>
    </row>
    <row r="6" spans="1:16" ht="36.75" customHeight="1" x14ac:dyDescent="0.3">
      <c r="A6" s="89"/>
      <c r="B6" s="86"/>
      <c r="C6" s="4" t="s">
        <v>21</v>
      </c>
      <c r="D6" s="4" t="s">
        <v>22</v>
      </c>
      <c r="E6" s="4" t="s">
        <v>23</v>
      </c>
      <c r="F6" s="4" t="s">
        <v>21</v>
      </c>
      <c r="G6" s="4" t="s">
        <v>22</v>
      </c>
      <c r="H6" s="4" t="s">
        <v>23</v>
      </c>
      <c r="I6" s="4" t="s">
        <v>21</v>
      </c>
      <c r="J6" s="4" t="s">
        <v>22</v>
      </c>
      <c r="K6" s="4" t="s">
        <v>23</v>
      </c>
      <c r="L6" s="4" t="s">
        <v>21</v>
      </c>
      <c r="M6" s="4" t="s">
        <v>22</v>
      </c>
      <c r="N6" s="4" t="s">
        <v>23</v>
      </c>
    </row>
    <row r="7" spans="1:16" ht="24.95" customHeight="1" x14ac:dyDescent="0.3">
      <c r="A7" s="79" t="s">
        <v>9</v>
      </c>
      <c r="B7" s="79"/>
      <c r="C7" s="9">
        <v>2003.9700000000003</v>
      </c>
      <c r="D7" s="10">
        <v>36.038463649655426</v>
      </c>
      <c r="E7" s="9">
        <v>7222</v>
      </c>
      <c r="F7" s="9">
        <f t="shared" ref="F7:N7" si="0">SUM(F8:F20)</f>
        <v>1633.8</v>
      </c>
      <c r="G7" s="10">
        <f>H7/F7*10</f>
        <v>36.141688089117388</v>
      </c>
      <c r="H7" s="9">
        <f t="shared" si="0"/>
        <v>5904.8289999999988</v>
      </c>
      <c r="I7" s="9">
        <f>SUM(I8:I20)</f>
        <v>352.71</v>
      </c>
      <c r="J7" s="10">
        <f>K7/I7*10</f>
        <v>235.57625244535174</v>
      </c>
      <c r="K7" s="9">
        <f t="shared" ref="K7" si="1">SUM(K8:K20)</f>
        <v>8309.01</v>
      </c>
      <c r="L7" s="9">
        <f t="shared" si="0"/>
        <v>610</v>
      </c>
      <c r="M7" s="10">
        <f>N7/L7*10</f>
        <v>243.27868852459017</v>
      </c>
      <c r="N7" s="9">
        <f t="shared" si="0"/>
        <v>14840</v>
      </c>
    </row>
    <row r="8" spans="1:16" ht="24.95" customHeight="1" x14ac:dyDescent="0.3">
      <c r="A8" s="11">
        <v>1</v>
      </c>
      <c r="B8" s="12" t="s">
        <v>10</v>
      </c>
      <c r="C8" s="17">
        <v>2</v>
      </c>
      <c r="D8" s="15">
        <v>20</v>
      </c>
      <c r="E8" s="14">
        <v>4</v>
      </c>
      <c r="F8" s="60"/>
      <c r="G8" s="61"/>
      <c r="H8" s="60"/>
      <c r="I8" s="70">
        <v>0.2</v>
      </c>
      <c r="J8" s="15">
        <v>600</v>
      </c>
      <c r="K8" s="14">
        <v>12</v>
      </c>
      <c r="L8" s="62"/>
      <c r="M8" s="63"/>
      <c r="N8" s="62"/>
    </row>
    <row r="9" spans="1:16" ht="24.95" customHeight="1" x14ac:dyDescent="0.3">
      <c r="A9" s="11">
        <v>2</v>
      </c>
      <c r="B9" s="12" t="s">
        <v>11</v>
      </c>
      <c r="C9" s="17"/>
      <c r="D9" s="27"/>
      <c r="E9" s="29"/>
      <c r="F9" s="60">
        <v>0</v>
      </c>
      <c r="G9" s="61">
        <v>0</v>
      </c>
      <c r="H9" s="60">
        <v>0</v>
      </c>
      <c r="I9" s="70"/>
      <c r="J9" s="29"/>
      <c r="K9" s="29"/>
      <c r="L9" s="65"/>
      <c r="M9" s="66"/>
      <c r="N9" s="65"/>
    </row>
    <row r="10" spans="1:16" ht="24.95" customHeight="1" x14ac:dyDescent="0.3">
      <c r="A10" s="11">
        <v>3</v>
      </c>
      <c r="B10" s="12" t="s">
        <v>12</v>
      </c>
      <c r="C10" s="29">
        <v>924.7</v>
      </c>
      <c r="D10" s="27">
        <v>37.806856277711688</v>
      </c>
      <c r="E10" s="29">
        <v>3496</v>
      </c>
      <c r="F10" s="60">
        <v>664</v>
      </c>
      <c r="G10" s="61">
        <v>40</v>
      </c>
      <c r="H10" s="60">
        <f>F10*G10/10</f>
        <v>2656</v>
      </c>
      <c r="I10" s="70">
        <v>257</v>
      </c>
      <c r="J10" s="27">
        <v>245.1</v>
      </c>
      <c r="K10" s="29">
        <v>6296</v>
      </c>
      <c r="L10" s="32">
        <v>200</v>
      </c>
      <c r="M10" s="32">
        <v>300</v>
      </c>
      <c r="N10" s="32">
        <f t="shared" ref="N10:N17" si="2">L10*M10/10</f>
        <v>6000</v>
      </c>
    </row>
    <row r="11" spans="1:16" ht="24.95" customHeight="1" x14ac:dyDescent="0.3">
      <c r="A11" s="11">
        <v>4</v>
      </c>
      <c r="B11" s="12" t="s">
        <v>2</v>
      </c>
      <c r="C11" s="17">
        <v>246.4</v>
      </c>
      <c r="D11" s="27">
        <v>38.189935064935064</v>
      </c>
      <c r="E11" s="29">
        <v>941</v>
      </c>
      <c r="F11" s="60">
        <v>169</v>
      </c>
      <c r="G11" s="61">
        <v>41.2</v>
      </c>
      <c r="H11" s="60">
        <f t="shared" ref="H11:H20" si="3">F11*G11/10</f>
        <v>696.28</v>
      </c>
      <c r="I11" s="70">
        <v>2.5</v>
      </c>
      <c r="J11" s="27">
        <v>266.39999999999998</v>
      </c>
      <c r="K11" s="29">
        <v>66.61</v>
      </c>
      <c r="L11" s="32"/>
      <c r="M11" s="33"/>
      <c r="N11" s="32"/>
    </row>
    <row r="12" spans="1:16" ht="24.95" customHeight="1" x14ac:dyDescent="0.3">
      <c r="A12" s="11">
        <v>5</v>
      </c>
      <c r="B12" s="12" t="s">
        <v>13</v>
      </c>
      <c r="C12" s="29">
        <v>214.38</v>
      </c>
      <c r="D12" s="27">
        <v>37.643436887769383</v>
      </c>
      <c r="E12" s="29">
        <v>807</v>
      </c>
      <c r="F12" s="58">
        <v>224.5</v>
      </c>
      <c r="G12" s="59">
        <v>35.423162583518931</v>
      </c>
      <c r="H12" s="60">
        <f t="shared" si="3"/>
        <v>795.25</v>
      </c>
      <c r="I12" s="70">
        <v>41.21</v>
      </c>
      <c r="J12" s="27">
        <v>229.53</v>
      </c>
      <c r="K12" s="29">
        <v>946</v>
      </c>
      <c r="L12" s="32">
        <v>160</v>
      </c>
      <c r="M12" s="32">
        <v>115</v>
      </c>
      <c r="N12" s="32">
        <f t="shared" si="2"/>
        <v>1840</v>
      </c>
    </row>
    <row r="13" spans="1:16" ht="24.95" customHeight="1" x14ac:dyDescent="0.3">
      <c r="A13" s="11">
        <v>6</v>
      </c>
      <c r="B13" s="12" t="s">
        <v>14</v>
      </c>
      <c r="C13" s="29">
        <v>35.49</v>
      </c>
      <c r="D13" s="27">
        <v>32.685263454494219</v>
      </c>
      <c r="E13" s="29">
        <v>116</v>
      </c>
      <c r="F13" s="60">
        <v>48</v>
      </c>
      <c r="G13" s="61">
        <v>39.9</v>
      </c>
      <c r="H13" s="60">
        <f t="shared" si="3"/>
        <v>191.51999999999998</v>
      </c>
      <c r="I13" s="70"/>
      <c r="J13" s="27"/>
      <c r="K13" s="29"/>
      <c r="L13" s="32"/>
      <c r="M13" s="32"/>
      <c r="N13" s="32"/>
    </row>
    <row r="14" spans="1:16" ht="24.95" customHeight="1" x14ac:dyDescent="0.3">
      <c r="A14" s="20">
        <v>7</v>
      </c>
      <c r="B14" s="21" t="s">
        <v>15</v>
      </c>
      <c r="C14" s="24">
        <v>28.65</v>
      </c>
      <c r="D14" s="27">
        <v>18.848167539267017</v>
      </c>
      <c r="E14" s="29">
        <v>54</v>
      </c>
      <c r="F14" s="60"/>
      <c r="G14" s="61"/>
      <c r="H14" s="60">
        <f t="shared" si="3"/>
        <v>0</v>
      </c>
      <c r="I14" s="70">
        <v>2.6</v>
      </c>
      <c r="J14" s="27">
        <v>100</v>
      </c>
      <c r="K14" s="29">
        <v>26</v>
      </c>
      <c r="L14" s="32"/>
      <c r="M14" s="32"/>
      <c r="N14" s="32"/>
    </row>
    <row r="15" spans="1:16" ht="24.95" customHeight="1" x14ac:dyDescent="0.3">
      <c r="A15" s="11">
        <v>8</v>
      </c>
      <c r="B15" s="12" t="s">
        <v>3</v>
      </c>
      <c r="C15" s="29">
        <v>407.5</v>
      </c>
      <c r="D15" s="27">
        <v>35.092024539877301</v>
      </c>
      <c r="E15" s="29">
        <v>1430</v>
      </c>
      <c r="F15" s="60">
        <v>300</v>
      </c>
      <c r="G15" s="61">
        <v>33</v>
      </c>
      <c r="H15" s="60">
        <f t="shared" si="3"/>
        <v>990</v>
      </c>
      <c r="I15" s="70"/>
      <c r="J15" s="27"/>
      <c r="K15" s="29"/>
      <c r="L15" s="32">
        <v>200</v>
      </c>
      <c r="M15" s="32">
        <v>300</v>
      </c>
      <c r="N15" s="32">
        <f t="shared" si="2"/>
        <v>6000</v>
      </c>
    </row>
    <row r="16" spans="1:16" ht="24.95" customHeight="1" x14ac:dyDescent="0.3">
      <c r="A16" s="11">
        <v>9</v>
      </c>
      <c r="B16" s="12" t="s">
        <v>16</v>
      </c>
      <c r="C16" s="29">
        <v>33.9</v>
      </c>
      <c r="D16" s="27">
        <v>18.584070796460178</v>
      </c>
      <c r="E16" s="29">
        <v>63</v>
      </c>
      <c r="F16" s="60"/>
      <c r="G16" s="61"/>
      <c r="H16" s="60">
        <f t="shared" si="3"/>
        <v>0</v>
      </c>
      <c r="I16" s="70">
        <v>3</v>
      </c>
      <c r="J16" s="27">
        <v>150</v>
      </c>
      <c r="K16" s="27">
        <v>45</v>
      </c>
      <c r="L16" s="32"/>
      <c r="M16" s="33"/>
      <c r="N16" s="32"/>
    </row>
    <row r="17" spans="1:14" ht="24.95" customHeight="1" x14ac:dyDescent="0.3">
      <c r="A17" s="11">
        <v>10</v>
      </c>
      <c r="B17" s="12" t="s">
        <v>17</v>
      </c>
      <c r="C17" s="29">
        <v>52.51</v>
      </c>
      <c r="D17" s="27">
        <v>24.75718910683679</v>
      </c>
      <c r="E17" s="29">
        <v>130</v>
      </c>
      <c r="F17" s="60">
        <v>60</v>
      </c>
      <c r="G17" s="61">
        <v>25.125</v>
      </c>
      <c r="H17" s="60">
        <f t="shared" si="3"/>
        <v>150.75</v>
      </c>
      <c r="I17" s="70">
        <v>46.2</v>
      </c>
      <c r="J17" s="27">
        <v>198.6</v>
      </c>
      <c r="K17" s="29">
        <v>917.4</v>
      </c>
      <c r="L17" s="32">
        <v>50</v>
      </c>
      <c r="M17" s="33">
        <v>200</v>
      </c>
      <c r="N17" s="32">
        <f t="shared" si="2"/>
        <v>1000</v>
      </c>
    </row>
    <row r="18" spans="1:14" ht="24.95" customHeight="1" x14ac:dyDescent="0.3">
      <c r="A18" s="11">
        <v>11</v>
      </c>
      <c r="B18" s="12" t="s">
        <v>19</v>
      </c>
      <c r="C18" s="30">
        <v>51.74</v>
      </c>
      <c r="D18" s="27">
        <v>30.923850019327404</v>
      </c>
      <c r="E18" s="29">
        <v>160</v>
      </c>
      <c r="F18" s="58">
        <v>57</v>
      </c>
      <c r="G18" s="59">
        <v>32</v>
      </c>
      <c r="H18" s="60">
        <f t="shared" si="3"/>
        <v>182.4</v>
      </c>
      <c r="I18" s="64"/>
      <c r="J18" s="51"/>
      <c r="K18" s="51"/>
      <c r="L18" s="65"/>
      <c r="M18" s="66"/>
      <c r="N18" s="65"/>
    </row>
    <row r="19" spans="1:14" ht="24.95" customHeight="1" x14ac:dyDescent="0.3">
      <c r="A19" s="11">
        <v>12</v>
      </c>
      <c r="B19" s="16" t="s">
        <v>4</v>
      </c>
      <c r="C19" s="17">
        <v>0.7</v>
      </c>
      <c r="D19" s="27">
        <v>14.285714285714286</v>
      </c>
      <c r="E19" s="29">
        <v>1</v>
      </c>
      <c r="F19" s="60">
        <v>100</v>
      </c>
      <c r="G19" s="61">
        <v>20.5</v>
      </c>
      <c r="H19" s="60">
        <f t="shared" si="3"/>
        <v>205</v>
      </c>
      <c r="I19" s="64"/>
      <c r="J19" s="50"/>
      <c r="K19" s="51"/>
      <c r="L19" s="65"/>
      <c r="M19" s="67"/>
      <c r="N19" s="65"/>
    </row>
    <row r="20" spans="1:14" ht="24.95" customHeight="1" x14ac:dyDescent="0.3">
      <c r="A20" s="22">
        <v>13</v>
      </c>
      <c r="B20" s="16" t="s">
        <v>5</v>
      </c>
      <c r="C20" s="29">
        <v>6</v>
      </c>
      <c r="D20" s="27">
        <v>33.333333333333336</v>
      </c>
      <c r="E20" s="29">
        <v>20</v>
      </c>
      <c r="F20" s="60">
        <v>11.3</v>
      </c>
      <c r="G20" s="61">
        <v>33.299999999999997</v>
      </c>
      <c r="H20" s="60">
        <f t="shared" si="3"/>
        <v>37.628999999999998</v>
      </c>
      <c r="I20" s="64"/>
      <c r="J20" s="50"/>
      <c r="K20" s="51"/>
      <c r="L20" s="65"/>
      <c r="M20" s="66"/>
      <c r="N20" s="65"/>
    </row>
  </sheetData>
  <mergeCells count="10">
    <mergeCell ref="A7:B7"/>
    <mergeCell ref="A1:N3"/>
    <mergeCell ref="B4:B6"/>
    <mergeCell ref="C4:H4"/>
    <mergeCell ref="I4:N4"/>
    <mergeCell ref="A5:A6"/>
    <mergeCell ref="C5:E5"/>
    <mergeCell ref="F5:H5"/>
    <mergeCell ref="I5:K5"/>
    <mergeCell ref="L5:N5"/>
  </mergeCells>
  <pageMargins left="0.7" right="0.45" top="0.25" bottom="0.25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tabSelected="1" workbookViewId="0">
      <selection activeCell="F7" sqref="F7"/>
    </sheetView>
  </sheetViews>
  <sheetFormatPr defaultRowHeight="18.75" x14ac:dyDescent="0.3"/>
  <cols>
    <col min="1" max="1" width="4.5703125" style="19" customWidth="1"/>
    <col min="2" max="2" width="16.7109375" style="19" customWidth="1"/>
    <col min="3" max="3" width="6.28515625" style="19" customWidth="1"/>
    <col min="4" max="4" width="6.7109375" style="19" customWidth="1"/>
    <col min="5" max="5" width="7.7109375" style="19" customWidth="1"/>
    <col min="6" max="6" width="6.85546875" style="19" customWidth="1"/>
    <col min="7" max="7" width="7.28515625" style="19" customWidth="1"/>
    <col min="8" max="8" width="7.5703125" style="19" customWidth="1"/>
    <col min="9" max="12" width="6" style="19" customWidth="1"/>
    <col min="13" max="13" width="6.7109375" style="19" customWidth="1"/>
    <col min="14" max="18" width="6" style="19" customWidth="1"/>
    <col min="19" max="19" width="8.42578125" style="19" customWidth="1"/>
    <col min="20" max="20" width="6" style="19" customWidth="1"/>
    <col min="21" max="16384" width="9.140625" style="19"/>
  </cols>
  <sheetData>
    <row r="1" spans="1:20" ht="18.75" customHeight="1" x14ac:dyDescent="0.3">
      <c r="A1" s="78" t="s">
        <v>47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</row>
    <row r="2" spans="1:20" x14ac:dyDescent="0.3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</row>
    <row r="3" spans="1:20" ht="7.5" customHeight="1" x14ac:dyDescent="0.3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</row>
    <row r="4" spans="1:20" ht="21" customHeight="1" x14ac:dyDescent="0.3">
      <c r="A4" s="3" t="s">
        <v>0</v>
      </c>
      <c r="B4" s="84" t="s">
        <v>8</v>
      </c>
      <c r="C4" s="80" t="s">
        <v>26</v>
      </c>
      <c r="D4" s="80"/>
      <c r="E4" s="80"/>
      <c r="F4" s="80"/>
      <c r="G4" s="80"/>
      <c r="H4" s="80"/>
      <c r="I4" s="97" t="s">
        <v>27</v>
      </c>
      <c r="J4" s="97"/>
      <c r="K4" s="97"/>
      <c r="L4" s="97"/>
      <c r="M4" s="97"/>
      <c r="N4" s="97"/>
      <c r="O4" s="80" t="s">
        <v>25</v>
      </c>
      <c r="P4" s="80"/>
      <c r="Q4" s="80"/>
      <c r="R4" s="80"/>
      <c r="S4" s="80"/>
      <c r="T4" s="80"/>
    </row>
    <row r="5" spans="1:20" ht="30" customHeight="1" x14ac:dyDescent="0.3">
      <c r="A5" s="88"/>
      <c r="B5" s="85"/>
      <c r="C5" s="81" t="s">
        <v>43</v>
      </c>
      <c r="D5" s="82"/>
      <c r="E5" s="83"/>
      <c r="F5" s="94" t="s">
        <v>50</v>
      </c>
      <c r="G5" s="95"/>
      <c r="H5" s="96"/>
      <c r="I5" s="81" t="s">
        <v>43</v>
      </c>
      <c r="J5" s="82"/>
      <c r="K5" s="83"/>
      <c r="L5" s="94" t="s">
        <v>44</v>
      </c>
      <c r="M5" s="95"/>
      <c r="N5" s="96"/>
      <c r="O5" s="81" t="s">
        <v>43</v>
      </c>
      <c r="P5" s="82"/>
      <c r="Q5" s="83"/>
      <c r="R5" s="94" t="s">
        <v>44</v>
      </c>
      <c r="S5" s="95"/>
      <c r="T5" s="96"/>
    </row>
    <row r="6" spans="1:20" ht="36.75" customHeight="1" x14ac:dyDescent="0.3">
      <c r="A6" s="89"/>
      <c r="B6" s="86"/>
      <c r="C6" s="25" t="s">
        <v>21</v>
      </c>
      <c r="D6" s="25" t="s">
        <v>22</v>
      </c>
      <c r="E6" s="25" t="s">
        <v>23</v>
      </c>
      <c r="F6" s="25" t="s">
        <v>21</v>
      </c>
      <c r="G6" s="25" t="s">
        <v>22</v>
      </c>
      <c r="H6" s="25" t="s">
        <v>23</v>
      </c>
      <c r="I6" s="25" t="s">
        <v>21</v>
      </c>
      <c r="J6" s="25" t="s">
        <v>22</v>
      </c>
      <c r="K6" s="25" t="s">
        <v>23</v>
      </c>
      <c r="L6" s="47" t="s">
        <v>21</v>
      </c>
      <c r="M6" s="47" t="s">
        <v>22</v>
      </c>
      <c r="N6" s="47" t="s">
        <v>23</v>
      </c>
      <c r="O6" s="25" t="s">
        <v>21</v>
      </c>
      <c r="P6" s="25" t="s">
        <v>22</v>
      </c>
      <c r="Q6" s="25" t="s">
        <v>23</v>
      </c>
      <c r="R6" s="25" t="s">
        <v>21</v>
      </c>
      <c r="S6" s="25" t="s">
        <v>22</v>
      </c>
      <c r="T6" s="25" t="s">
        <v>23</v>
      </c>
    </row>
    <row r="7" spans="1:20" ht="24.95" customHeight="1" x14ac:dyDescent="0.3">
      <c r="A7" s="79" t="s">
        <v>9</v>
      </c>
      <c r="B7" s="79"/>
      <c r="C7" s="9">
        <v>556.30999999999995</v>
      </c>
      <c r="D7" s="10">
        <v>59.625029210332379</v>
      </c>
      <c r="E7" s="9">
        <v>3317</v>
      </c>
      <c r="F7" s="9">
        <f t="shared" ref="F7:T7" si="0">SUM(F8:F20)</f>
        <v>643.9</v>
      </c>
      <c r="G7" s="10">
        <f>H7/F7*10</f>
        <v>61.66199720453487</v>
      </c>
      <c r="H7" s="9">
        <f t="shared" si="0"/>
        <v>3970.4160000000002</v>
      </c>
      <c r="I7" s="9">
        <f t="shared" si="0"/>
        <v>590</v>
      </c>
      <c r="J7" s="10">
        <f>K7/I7*10</f>
        <v>6.0414406779661007</v>
      </c>
      <c r="K7" s="9">
        <f t="shared" si="0"/>
        <v>356.44499999999999</v>
      </c>
      <c r="L7" s="53">
        <f t="shared" si="0"/>
        <v>563</v>
      </c>
      <c r="M7" s="48">
        <f>N7/L7*10</f>
        <v>8.5397868561278862</v>
      </c>
      <c r="N7" s="53">
        <f t="shared" si="0"/>
        <v>480.79</v>
      </c>
      <c r="O7" s="9">
        <v>354.69000000000005</v>
      </c>
      <c r="P7" s="10">
        <v>20.243029124023792</v>
      </c>
      <c r="Q7" s="9">
        <v>718</v>
      </c>
      <c r="R7" s="9">
        <f t="shared" si="0"/>
        <v>429.9</v>
      </c>
      <c r="S7" s="10">
        <f>T7/R7*10</f>
        <v>21.30013026285183</v>
      </c>
      <c r="T7" s="9">
        <f t="shared" si="0"/>
        <v>915.69259999999997</v>
      </c>
    </row>
    <row r="8" spans="1:20" ht="24.95" customHeight="1" x14ac:dyDescent="0.3">
      <c r="A8" s="11">
        <v>1</v>
      </c>
      <c r="B8" s="12" t="s">
        <v>10</v>
      </c>
      <c r="C8" s="29">
        <v>20.190000000000001</v>
      </c>
      <c r="D8" s="27">
        <v>41.604754829123323</v>
      </c>
      <c r="E8" s="29">
        <v>84</v>
      </c>
      <c r="F8" s="32">
        <v>15</v>
      </c>
      <c r="G8" s="33">
        <v>43.933333333333337</v>
      </c>
      <c r="H8" s="32">
        <v>65.900000000000006</v>
      </c>
      <c r="I8" s="29"/>
      <c r="J8" s="27"/>
      <c r="K8" s="29"/>
      <c r="L8" s="52"/>
      <c r="M8" s="51"/>
      <c r="N8" s="52"/>
      <c r="O8" s="13">
        <v>4</v>
      </c>
      <c r="P8" s="27">
        <v>15</v>
      </c>
      <c r="Q8" s="29">
        <v>6</v>
      </c>
      <c r="R8" s="32"/>
      <c r="S8" s="33"/>
      <c r="T8" s="32">
        <v>0</v>
      </c>
    </row>
    <row r="9" spans="1:20" ht="24.95" customHeight="1" x14ac:dyDescent="0.3">
      <c r="A9" s="11">
        <v>2</v>
      </c>
      <c r="B9" s="12" t="s">
        <v>11</v>
      </c>
      <c r="C9" s="29">
        <v>6.4</v>
      </c>
      <c r="D9" s="27">
        <v>67.1875</v>
      </c>
      <c r="E9" s="28">
        <v>43</v>
      </c>
      <c r="F9" s="32">
        <v>0</v>
      </c>
      <c r="G9" s="33">
        <v>0</v>
      </c>
      <c r="H9" s="32">
        <v>0</v>
      </c>
      <c r="I9" s="29"/>
      <c r="J9" s="27"/>
      <c r="K9" s="29"/>
      <c r="L9" s="52"/>
      <c r="M9" s="51"/>
      <c r="N9" s="52"/>
      <c r="O9" s="18"/>
      <c r="P9" s="27"/>
      <c r="Q9" s="29"/>
      <c r="R9" s="32"/>
      <c r="S9" s="33"/>
      <c r="T9" s="32">
        <v>0</v>
      </c>
    </row>
    <row r="10" spans="1:20" ht="24.95" customHeight="1" x14ac:dyDescent="0.3">
      <c r="A10" s="11">
        <v>3</v>
      </c>
      <c r="B10" s="12" t="s">
        <v>12</v>
      </c>
      <c r="C10" s="29">
        <v>29.8</v>
      </c>
      <c r="D10" s="27">
        <v>62.75167785234899</v>
      </c>
      <c r="E10" s="29">
        <v>187</v>
      </c>
      <c r="F10" s="32">
        <v>31</v>
      </c>
      <c r="G10" s="33">
        <v>56.7</v>
      </c>
      <c r="H10" s="32">
        <v>175.77</v>
      </c>
      <c r="I10" s="28"/>
      <c r="J10" s="27"/>
      <c r="K10" s="27"/>
      <c r="L10" s="52"/>
      <c r="M10" s="51"/>
      <c r="N10" s="52"/>
      <c r="O10" s="13">
        <v>16</v>
      </c>
      <c r="P10" s="27">
        <v>16.25</v>
      </c>
      <c r="Q10" s="29">
        <v>26</v>
      </c>
      <c r="R10" s="32">
        <v>17</v>
      </c>
      <c r="S10" s="33">
        <v>15.117647058823529</v>
      </c>
      <c r="T10" s="32">
        <v>25.7</v>
      </c>
    </row>
    <row r="11" spans="1:20" ht="24.95" customHeight="1" x14ac:dyDescent="0.3">
      <c r="A11" s="11">
        <v>4</v>
      </c>
      <c r="B11" s="12" t="s">
        <v>2</v>
      </c>
      <c r="C11" s="39">
        <v>3.6</v>
      </c>
      <c r="D11" s="27">
        <v>47.222222222222221</v>
      </c>
      <c r="E11" s="29">
        <v>17</v>
      </c>
      <c r="F11" s="32"/>
      <c r="G11" s="33"/>
      <c r="H11" s="32">
        <v>0</v>
      </c>
      <c r="I11" s="71">
        <v>3</v>
      </c>
      <c r="J11" s="27">
        <v>6.67</v>
      </c>
      <c r="K11" s="27">
        <f t="shared" ref="K11:K20" si="1">J11*I11/10</f>
        <v>2.0009999999999999</v>
      </c>
      <c r="L11" s="52"/>
      <c r="M11" s="51"/>
      <c r="N11" s="52"/>
      <c r="O11" s="13">
        <v>20</v>
      </c>
      <c r="P11" s="27">
        <v>21.5</v>
      </c>
      <c r="Q11" s="29">
        <v>43</v>
      </c>
      <c r="R11" s="32">
        <v>34.5</v>
      </c>
      <c r="S11" s="33">
        <v>20</v>
      </c>
      <c r="T11" s="32">
        <v>69</v>
      </c>
    </row>
    <row r="12" spans="1:20" ht="24.95" customHeight="1" x14ac:dyDescent="0.3">
      <c r="A12" s="11">
        <v>5</v>
      </c>
      <c r="B12" s="12" t="s">
        <v>13</v>
      </c>
      <c r="C12" s="39"/>
      <c r="D12" s="27"/>
      <c r="E12" s="29"/>
      <c r="F12" s="32"/>
      <c r="G12" s="33"/>
      <c r="H12" s="32">
        <v>0</v>
      </c>
      <c r="I12" s="39"/>
      <c r="J12" s="27"/>
      <c r="K12" s="29"/>
      <c r="L12" s="52"/>
      <c r="M12" s="51"/>
      <c r="N12" s="52"/>
      <c r="O12" s="13">
        <v>5.3</v>
      </c>
      <c r="P12" s="27">
        <v>13.207547169811322</v>
      </c>
      <c r="Q12" s="29">
        <v>7</v>
      </c>
      <c r="R12" s="32"/>
      <c r="S12" s="33"/>
      <c r="T12" s="32"/>
    </row>
    <row r="13" spans="1:20" ht="24.95" customHeight="1" x14ac:dyDescent="0.3">
      <c r="A13" s="11">
        <v>6</v>
      </c>
      <c r="B13" s="12" t="s">
        <v>14</v>
      </c>
      <c r="C13" s="39">
        <v>67.3</v>
      </c>
      <c r="D13" s="27">
        <v>52.748885586924217</v>
      </c>
      <c r="E13" s="29">
        <v>355</v>
      </c>
      <c r="F13" s="32">
        <v>91</v>
      </c>
      <c r="G13" s="33">
        <v>71.5</v>
      </c>
      <c r="H13" s="32">
        <v>650.65</v>
      </c>
      <c r="I13" s="39">
        <v>99</v>
      </c>
      <c r="J13" s="27">
        <v>2.33</v>
      </c>
      <c r="K13" s="29">
        <f t="shared" si="1"/>
        <v>23.067</v>
      </c>
      <c r="L13" s="52"/>
      <c r="M13" s="51"/>
      <c r="N13" s="52"/>
      <c r="O13" s="18">
        <v>0.7</v>
      </c>
      <c r="P13" s="27">
        <v>14.285714285714286</v>
      </c>
      <c r="Q13" s="29">
        <v>1</v>
      </c>
      <c r="R13" s="32"/>
      <c r="S13" s="33"/>
      <c r="T13" s="32"/>
    </row>
    <row r="14" spans="1:20" ht="24.95" customHeight="1" x14ac:dyDescent="0.3">
      <c r="A14" s="20">
        <v>7</v>
      </c>
      <c r="B14" s="21" t="s">
        <v>15</v>
      </c>
      <c r="C14" s="39">
        <v>39.5</v>
      </c>
      <c r="D14" s="27">
        <v>59.24050632911392</v>
      </c>
      <c r="E14" s="29">
        <v>234</v>
      </c>
      <c r="F14" s="32">
        <v>56</v>
      </c>
      <c r="G14" s="33">
        <v>59</v>
      </c>
      <c r="H14" s="32">
        <v>331.52000000000004</v>
      </c>
      <c r="I14" s="39">
        <v>37</v>
      </c>
      <c r="J14" s="27">
        <v>4.9000000000000004</v>
      </c>
      <c r="K14" s="29">
        <f t="shared" si="1"/>
        <v>18.130000000000003</v>
      </c>
      <c r="L14" s="52"/>
      <c r="M14" s="51"/>
      <c r="N14" s="52"/>
      <c r="O14" s="13">
        <v>24.99</v>
      </c>
      <c r="P14" s="27">
        <v>16.006402561024412</v>
      </c>
      <c r="Q14" s="29">
        <v>40</v>
      </c>
      <c r="R14" s="32">
        <v>20</v>
      </c>
      <c r="S14" s="33">
        <v>17</v>
      </c>
      <c r="T14" s="32">
        <v>34</v>
      </c>
    </row>
    <row r="15" spans="1:20" ht="24.95" customHeight="1" x14ac:dyDescent="0.3">
      <c r="A15" s="11">
        <v>8</v>
      </c>
      <c r="B15" s="12" t="s">
        <v>3</v>
      </c>
      <c r="C15" s="39">
        <v>26.1</v>
      </c>
      <c r="D15" s="27">
        <v>34.865900383141756</v>
      </c>
      <c r="E15" s="29">
        <v>91</v>
      </c>
      <c r="F15" s="32">
        <v>30</v>
      </c>
      <c r="G15" s="33">
        <v>35</v>
      </c>
      <c r="H15" s="32">
        <v>105</v>
      </c>
      <c r="I15" s="71">
        <v>205</v>
      </c>
      <c r="J15" s="28">
        <v>8.3000000000000007</v>
      </c>
      <c r="K15" s="29">
        <f t="shared" si="1"/>
        <v>170.15000000000003</v>
      </c>
      <c r="L15" s="17">
        <v>300</v>
      </c>
      <c r="M15" s="28">
        <v>10</v>
      </c>
      <c r="N15" s="17">
        <f t="shared" ref="N15:N20" si="2">L15*M15/10</f>
        <v>300</v>
      </c>
      <c r="O15" s="13">
        <v>46.75</v>
      </c>
      <c r="P15" s="27">
        <v>16.684491978609625</v>
      </c>
      <c r="Q15" s="29">
        <v>78</v>
      </c>
      <c r="R15" s="32">
        <v>70</v>
      </c>
      <c r="S15" s="33">
        <v>25</v>
      </c>
      <c r="T15" s="32">
        <v>175</v>
      </c>
    </row>
    <row r="16" spans="1:20" ht="24.95" customHeight="1" x14ac:dyDescent="0.3">
      <c r="A16" s="11">
        <v>9</v>
      </c>
      <c r="B16" s="12" t="s">
        <v>16</v>
      </c>
      <c r="C16" s="39">
        <v>113.87</v>
      </c>
      <c r="D16" s="27">
        <v>63.581276894704487</v>
      </c>
      <c r="E16" s="29">
        <v>724</v>
      </c>
      <c r="F16" s="32">
        <v>150</v>
      </c>
      <c r="G16" s="33">
        <v>62</v>
      </c>
      <c r="H16" s="32">
        <v>930</v>
      </c>
      <c r="I16" s="39">
        <v>49</v>
      </c>
      <c r="J16" s="27">
        <v>4.3</v>
      </c>
      <c r="K16" s="29">
        <f t="shared" si="1"/>
        <v>21.07</v>
      </c>
      <c r="L16" s="52">
        <v>50</v>
      </c>
      <c r="M16" s="49">
        <v>5.5</v>
      </c>
      <c r="N16" s="52">
        <f t="shared" si="2"/>
        <v>27.5</v>
      </c>
      <c r="O16" s="13">
        <v>35.5</v>
      </c>
      <c r="P16" s="27">
        <v>17.183098591549296</v>
      </c>
      <c r="Q16" s="29">
        <v>61</v>
      </c>
      <c r="R16" s="32">
        <v>40</v>
      </c>
      <c r="S16" s="33">
        <v>18</v>
      </c>
      <c r="T16" s="32">
        <v>72</v>
      </c>
    </row>
    <row r="17" spans="1:20" ht="24.95" customHeight="1" x14ac:dyDescent="0.3">
      <c r="A17" s="11">
        <v>10</v>
      </c>
      <c r="B17" s="12" t="s">
        <v>17</v>
      </c>
      <c r="C17" s="39">
        <v>155.9</v>
      </c>
      <c r="D17" s="27">
        <v>64.271969211032712</v>
      </c>
      <c r="E17" s="29">
        <v>1002</v>
      </c>
      <c r="F17" s="32">
        <v>150</v>
      </c>
      <c r="G17" s="33">
        <v>65.099999999999994</v>
      </c>
      <c r="H17" s="32">
        <v>976.5</v>
      </c>
      <c r="I17" s="39">
        <v>97</v>
      </c>
      <c r="J17" s="27">
        <v>7.63</v>
      </c>
      <c r="K17" s="29">
        <f t="shared" si="1"/>
        <v>74.010999999999996</v>
      </c>
      <c r="L17" s="17">
        <v>120</v>
      </c>
      <c r="M17" s="28">
        <v>8</v>
      </c>
      <c r="N17" s="17">
        <f t="shared" si="2"/>
        <v>96</v>
      </c>
      <c r="O17" s="13">
        <v>97</v>
      </c>
      <c r="P17" s="27">
        <v>25.670103092783506</v>
      </c>
      <c r="Q17" s="29">
        <v>249</v>
      </c>
      <c r="R17" s="32">
        <v>105</v>
      </c>
      <c r="S17" s="33">
        <v>25.695238095238089</v>
      </c>
      <c r="T17" s="32">
        <v>269.79999999999995</v>
      </c>
    </row>
    <row r="18" spans="1:20" ht="24.95" customHeight="1" x14ac:dyDescent="0.3">
      <c r="A18" s="11">
        <v>11</v>
      </c>
      <c r="B18" s="12" t="s">
        <v>19</v>
      </c>
      <c r="C18" s="39">
        <v>72.150000000000006</v>
      </c>
      <c r="D18" s="27">
        <v>63.340263340263334</v>
      </c>
      <c r="E18" s="29">
        <v>457</v>
      </c>
      <c r="F18" s="32">
        <v>83</v>
      </c>
      <c r="G18" s="33">
        <v>65</v>
      </c>
      <c r="H18" s="32">
        <v>539.5</v>
      </c>
      <c r="I18" s="39">
        <v>29</v>
      </c>
      <c r="J18" s="27">
        <v>4.9000000000000004</v>
      </c>
      <c r="K18" s="29">
        <f t="shared" si="1"/>
        <v>14.210000000000003</v>
      </c>
      <c r="L18" s="52"/>
      <c r="M18" s="49"/>
      <c r="N18" s="52"/>
      <c r="O18" s="13">
        <v>81.8</v>
      </c>
      <c r="P18" s="27">
        <v>20.415647921760392</v>
      </c>
      <c r="Q18" s="28">
        <v>167</v>
      </c>
      <c r="R18" s="32">
        <v>89.2</v>
      </c>
      <c r="S18" s="33">
        <v>20</v>
      </c>
      <c r="T18" s="32">
        <v>178.4</v>
      </c>
    </row>
    <row r="19" spans="1:20" ht="24.95" customHeight="1" x14ac:dyDescent="0.3">
      <c r="A19" s="11">
        <v>12</v>
      </c>
      <c r="B19" s="16" t="s">
        <v>4</v>
      </c>
      <c r="C19" s="28">
        <v>5.6</v>
      </c>
      <c r="D19" s="27">
        <v>37.500000000000007</v>
      </c>
      <c r="E19" s="27">
        <v>21</v>
      </c>
      <c r="F19" s="32">
        <v>19.899999999999999</v>
      </c>
      <c r="G19" s="33">
        <v>38.4</v>
      </c>
      <c r="H19" s="32">
        <v>76.415999999999997</v>
      </c>
      <c r="I19" s="39">
        <v>67</v>
      </c>
      <c r="J19" s="27">
        <v>4.78</v>
      </c>
      <c r="K19" s="29">
        <f t="shared" si="1"/>
        <v>32.025999999999996</v>
      </c>
      <c r="L19" s="52">
        <v>83</v>
      </c>
      <c r="M19" s="49">
        <v>6.3</v>
      </c>
      <c r="N19" s="52">
        <f t="shared" si="2"/>
        <v>52.29</v>
      </c>
      <c r="O19" s="13">
        <v>18.850000000000001</v>
      </c>
      <c r="P19" s="27">
        <v>17.506631299734746</v>
      </c>
      <c r="Q19" s="29">
        <v>33</v>
      </c>
      <c r="R19" s="32">
        <v>36</v>
      </c>
      <c r="S19" s="33">
        <v>15.22</v>
      </c>
      <c r="T19" s="32">
        <v>54.792000000000009</v>
      </c>
    </row>
    <row r="20" spans="1:20" ht="24.95" customHeight="1" x14ac:dyDescent="0.3">
      <c r="A20" s="22">
        <v>13</v>
      </c>
      <c r="B20" s="16" t="s">
        <v>5</v>
      </c>
      <c r="C20" s="29">
        <v>15.9</v>
      </c>
      <c r="D20" s="27">
        <v>64.15094339622641</v>
      </c>
      <c r="E20" s="28">
        <v>102</v>
      </c>
      <c r="F20" s="32">
        <v>18</v>
      </c>
      <c r="G20" s="33">
        <v>66.2</v>
      </c>
      <c r="H20" s="32">
        <v>119.16000000000001</v>
      </c>
      <c r="I20" s="29">
        <v>4</v>
      </c>
      <c r="J20" s="27">
        <v>4.45</v>
      </c>
      <c r="K20" s="29">
        <f t="shared" si="1"/>
        <v>1.78</v>
      </c>
      <c r="L20" s="52">
        <v>10</v>
      </c>
      <c r="M20" s="49">
        <v>5</v>
      </c>
      <c r="N20" s="52">
        <f t="shared" si="2"/>
        <v>5</v>
      </c>
      <c r="O20" s="13">
        <v>3.8</v>
      </c>
      <c r="P20" s="27">
        <v>18.421052631578949</v>
      </c>
      <c r="Q20" s="29">
        <v>7</v>
      </c>
      <c r="R20" s="32">
        <v>18.2</v>
      </c>
      <c r="S20" s="33">
        <v>20.329999999999998</v>
      </c>
      <c r="T20" s="32">
        <v>37.000599999999999</v>
      </c>
    </row>
  </sheetData>
  <mergeCells count="13">
    <mergeCell ref="O4:T4"/>
    <mergeCell ref="O5:Q5"/>
    <mergeCell ref="R5:T5"/>
    <mergeCell ref="A1:T3"/>
    <mergeCell ref="A7:B7"/>
    <mergeCell ref="B4:B6"/>
    <mergeCell ref="C4:H4"/>
    <mergeCell ref="I4:N4"/>
    <mergeCell ref="A5:A6"/>
    <mergeCell ref="C5:E5"/>
    <mergeCell ref="F5:H5"/>
    <mergeCell ref="I5:K5"/>
    <mergeCell ref="L5:N5"/>
  </mergeCells>
  <pageMargins left="0.45" right="0.2" top="0.5" bottom="0.5" header="0.05" footer="0.05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activeCell="B5" sqref="B5"/>
    </sheetView>
  </sheetViews>
  <sheetFormatPr defaultRowHeight="15" x14ac:dyDescent="0.25"/>
  <cols>
    <col min="1" max="1" width="5.140625" customWidth="1"/>
    <col min="2" max="2" width="75" customWidth="1"/>
    <col min="3" max="3" width="17.42578125" customWidth="1"/>
    <col min="4" max="4" width="17" customWidth="1"/>
    <col min="5" max="5" width="14.28515625" customWidth="1"/>
  </cols>
  <sheetData>
    <row r="1" spans="1:5" ht="18.75" customHeight="1" x14ac:dyDescent="0.25">
      <c r="A1" s="98" t="s">
        <v>48</v>
      </c>
      <c r="B1" s="98"/>
      <c r="C1" s="98"/>
      <c r="D1" s="98"/>
      <c r="E1" s="98"/>
    </row>
    <row r="2" spans="1:5" ht="18.75" customHeight="1" x14ac:dyDescent="0.25">
      <c r="A2" s="98"/>
      <c r="B2" s="98"/>
      <c r="C2" s="98"/>
      <c r="D2" s="98"/>
      <c r="E2" s="98"/>
    </row>
    <row r="3" spans="1:5" ht="18.75" x14ac:dyDescent="0.3">
      <c r="A3" s="40"/>
      <c r="B3" s="40"/>
      <c r="C3" s="40"/>
      <c r="D3" s="40"/>
      <c r="E3" s="40"/>
    </row>
    <row r="4" spans="1:5" ht="45" customHeight="1" x14ac:dyDescent="0.25">
      <c r="A4" s="74" t="s">
        <v>0</v>
      </c>
      <c r="B4" s="74" t="s">
        <v>31</v>
      </c>
      <c r="C4" s="74" t="s">
        <v>36</v>
      </c>
      <c r="D4" s="74" t="s">
        <v>32</v>
      </c>
      <c r="E4" s="74" t="s">
        <v>33</v>
      </c>
    </row>
    <row r="5" spans="1:5" ht="37.5" customHeight="1" x14ac:dyDescent="0.25">
      <c r="A5" s="74" t="s">
        <v>6</v>
      </c>
      <c r="B5" s="75" t="s">
        <v>39</v>
      </c>
      <c r="C5" s="76"/>
      <c r="D5" s="76"/>
      <c r="E5" s="77"/>
    </row>
    <row r="6" spans="1:5" ht="63.75" customHeight="1" x14ac:dyDescent="0.25">
      <c r="A6" s="41">
        <v>1</v>
      </c>
      <c r="B6" s="42" t="s">
        <v>51</v>
      </c>
      <c r="C6" s="41" t="s">
        <v>37</v>
      </c>
      <c r="D6" s="41" t="s">
        <v>34</v>
      </c>
      <c r="E6" s="41" t="s">
        <v>41</v>
      </c>
    </row>
    <row r="7" spans="1:5" ht="46.5" customHeight="1" x14ac:dyDescent="0.25">
      <c r="A7" s="41">
        <v>2</v>
      </c>
      <c r="B7" s="42" t="s">
        <v>40</v>
      </c>
      <c r="C7" s="41" t="s">
        <v>38</v>
      </c>
      <c r="D7" s="41" t="s">
        <v>41</v>
      </c>
      <c r="E7" s="43" t="s">
        <v>35</v>
      </c>
    </row>
    <row r="8" spans="1:5" ht="36" customHeight="1" x14ac:dyDescent="0.25">
      <c r="A8" s="41" t="s">
        <v>7</v>
      </c>
      <c r="B8" s="74" t="s">
        <v>28</v>
      </c>
      <c r="C8" s="74"/>
      <c r="D8" s="74"/>
      <c r="E8" s="74"/>
    </row>
    <row r="9" spans="1:5" ht="48.75" customHeight="1" x14ac:dyDescent="0.25">
      <c r="A9" s="44">
        <v>1</v>
      </c>
      <c r="B9" s="42" t="s">
        <v>52</v>
      </c>
      <c r="C9" s="41" t="s">
        <v>37</v>
      </c>
      <c r="D9" s="41" t="s">
        <v>34</v>
      </c>
      <c r="E9" s="41" t="s">
        <v>41</v>
      </c>
    </row>
    <row r="10" spans="1:5" ht="45" customHeight="1" x14ac:dyDescent="0.25">
      <c r="A10" s="44">
        <v>2</v>
      </c>
      <c r="B10" s="42" t="s">
        <v>53</v>
      </c>
      <c r="C10" s="41" t="s">
        <v>38</v>
      </c>
      <c r="D10" s="41" t="s">
        <v>41</v>
      </c>
      <c r="E10" s="43" t="s">
        <v>35</v>
      </c>
    </row>
    <row r="18" spans="2:10" ht="18.75" customHeight="1" x14ac:dyDescent="0.25">
      <c r="B18" s="72"/>
      <c r="C18" s="73"/>
      <c r="D18" s="73"/>
      <c r="E18" s="73"/>
      <c r="F18" s="73"/>
      <c r="G18" s="73"/>
      <c r="H18" s="73"/>
      <c r="I18" s="73"/>
      <c r="J18" s="73"/>
    </row>
    <row r="19" spans="2:10" ht="18.75" customHeight="1" x14ac:dyDescent="0.25">
      <c r="B19" s="73"/>
      <c r="C19" s="73"/>
      <c r="D19" s="73"/>
      <c r="E19" s="73"/>
      <c r="F19" s="73"/>
      <c r="G19" s="73"/>
      <c r="H19" s="73"/>
      <c r="I19" s="73"/>
      <c r="J19" s="73"/>
    </row>
    <row r="20" spans="2:10" ht="18.75" customHeight="1" x14ac:dyDescent="0.25">
      <c r="B20" s="73"/>
      <c r="C20" s="73"/>
      <c r="D20" s="73"/>
      <c r="E20" s="73"/>
      <c r="F20" s="73"/>
      <c r="G20" s="73"/>
      <c r="H20" s="73"/>
      <c r="I20" s="73"/>
      <c r="J20" s="73"/>
    </row>
  </sheetData>
  <mergeCells count="1">
    <mergeCell ref="A1:E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cây lúa</vt:lpstr>
      <vt:lpstr>rau đậu</vt:lpstr>
      <vt:lpstr>Ngô</vt:lpstr>
      <vt:lpstr>Khoai lang, vừng LAC</vt:lpstr>
      <vt:lpstr>Thời vụ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2022-04-08T10:11:57Z</dcterms:modified>
</cp:coreProperties>
</file>